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<sst xmlns="http://schemas.openxmlformats.org/spreadsheetml/2006/main" count="711" uniqueCount="508">
  <si>
    <t>ITEM</t>
  </si>
  <si>
    <t>DESCRIÇÃO DOS SERVIÇOS</t>
  </si>
  <si>
    <t>UNID.</t>
  </si>
  <si>
    <t>QUANT.</t>
  </si>
  <si>
    <t>PR. UNIT.(R$)</t>
  </si>
  <si>
    <t>1.0</t>
  </si>
  <si>
    <t xml:space="preserve"> m²</t>
  </si>
  <si>
    <t>1.1</t>
  </si>
  <si>
    <t>Subtotal item 1.0</t>
  </si>
  <si>
    <t>m³</t>
  </si>
  <si>
    <t>2.0</t>
  </si>
  <si>
    <t>2.1</t>
  </si>
  <si>
    <t>m²</t>
  </si>
  <si>
    <t>Subtotal item 3.0</t>
  </si>
  <si>
    <t>4.0</t>
  </si>
  <si>
    <t>4.1</t>
  </si>
  <si>
    <t>m</t>
  </si>
  <si>
    <t>BDI adotado</t>
  </si>
  <si>
    <t>PLANILHA ORÇAMENTÁRIA</t>
  </si>
  <si>
    <t>PLACA DE OBRA EM CHAPA DE ACO GALVANIZADO</t>
  </si>
  <si>
    <t>Subtotal item 2.0</t>
  </si>
  <si>
    <t>3.0</t>
  </si>
  <si>
    <t>3.1</t>
  </si>
  <si>
    <t>3.2</t>
  </si>
  <si>
    <t>4.2</t>
  </si>
  <si>
    <t>4.3</t>
  </si>
  <si>
    <t>unid</t>
  </si>
  <si>
    <t>Serviço</t>
  </si>
  <si>
    <t>Material</t>
  </si>
  <si>
    <t>Mão de Obra</t>
  </si>
  <si>
    <t>VALOR</t>
  </si>
  <si>
    <t>PR. TOTAL.(R$)</t>
  </si>
  <si>
    <t>Total</t>
  </si>
  <si>
    <t>kg</t>
  </si>
  <si>
    <t>MOBILIZAÇÃO - CANTEIRO DE OBRAS - DEMOLIÇÕES</t>
  </si>
  <si>
    <t>SINAPI</t>
  </si>
  <si>
    <t>Código</t>
  </si>
  <si>
    <t>CONSTRUÇÃO DA UNIDADE BÁSICA DE SAÚDE</t>
  </si>
  <si>
    <t>Itatiba do Sul/RS</t>
  </si>
  <si>
    <t>74209/001</t>
  </si>
  <si>
    <t>73992/001</t>
  </si>
  <si>
    <t>LOCACAO CONVENCIONAL DE OBRA, ATRAVES DE GABARITO DE TABUAS CORRIDAS P ONTALETADAS A CADA 1,50M, SEM REAPROVEITAMENTO</t>
  </si>
  <si>
    <t>1.2</t>
  </si>
  <si>
    <t>74220/001</t>
  </si>
  <si>
    <t>TAPUME DE CHAPA DE MADEIRA COMPENSADA, E= 6MM, COM PINTURA A CAL E REA PROVEITAMENTO DE 2X</t>
  </si>
  <si>
    <t>1.3</t>
  </si>
  <si>
    <t>1.4</t>
  </si>
  <si>
    <t>DESMATAMENTO E LIMPEZA MECANIZADA DE TERRENO COM ARVORES ATE Ø 15CM, U TILIZANDO TRATOR DE ESTEIRAS</t>
  </si>
  <si>
    <t>73960/001</t>
  </si>
  <si>
    <t>1.5</t>
  </si>
  <si>
    <t>INSTAL/LIGACAO PROVISORIA ELETRICA BAIXA TENSAO P/CANT OBRA OBRA,M3-CHAVE 100A CARGA 3KWH,20CV EXCL FORN MEDIDOR</t>
  </si>
  <si>
    <t>73784/001</t>
  </si>
  <si>
    <t>1.6</t>
  </si>
  <si>
    <t>LIGACAO DE ESGOTO EM TUBO PVC ESGOTO SERIE-R DN 100MM, DA CAIXA ATE A REDE, INCLUINDO ESCAVACAO E REATERRO ATE 1,00M, COMPOSTO POR 10,50M DE TUBO PVC SERIE-R ESGOTO DN 100MM, JUNCAO SIMPLES PVC PARA ESGOTO PRED IAL DN 100X100MM E CURVA PVC 90GRAUS PARA RE</t>
  </si>
  <si>
    <t>1.7</t>
  </si>
  <si>
    <t>LIGACAO DOMICILIAR DE ESGOTO DN 100MM, DA CASA ATE A CAIXA, COMPOSTO P OR 10,0M TUBO DE PVC ESGOTO PREDIAL DN 100MM E CAIXA DE ALVENARIA COM TAMPA DE CONCRETO - FORNECIMENTO E INSTALACAO</t>
  </si>
  <si>
    <t>1.8</t>
  </si>
  <si>
    <t>73803/001</t>
  </si>
  <si>
    <t>1.9</t>
  </si>
  <si>
    <t>GALPAO ABERTO PARA OFICINA E DEPOSITO DE CANTEIRO DE OBRAS, EM MADEIRA DE LEI</t>
  </si>
  <si>
    <t>74242/001</t>
  </si>
  <si>
    <t>BARRACAO DE OBRA EM CHAPA DE MADEIRA COMPENSADA COM BANHEIRO, COBERTUR A EM FIBROCIMENTO 4 MM, INCLUSO INSTALACOES HIDRO-SANITARIAS E ELETRIC AS</t>
  </si>
  <si>
    <t>MOVIMENTO DE TERRA</t>
  </si>
  <si>
    <t>2.2</t>
  </si>
  <si>
    <t>2.3</t>
  </si>
  <si>
    <t>73965/010</t>
  </si>
  <si>
    <t>ESCAVACAO MANUAL DE VALA EM MATERIAL DE 1A CATEGORIA ATE 1,5M EXCLUIN DO ESGOTAMENTO / ESCORAMENTO</t>
  </si>
  <si>
    <t>2.4</t>
  </si>
  <si>
    <t>REATERRO DE VALA COM MATERIAL GRANULAR REAPROVEITADO ADENSADO E VIBRADO</t>
  </si>
  <si>
    <t>CARGA E DESCARGA MECANIZADAS DE ENTULHO EM CAMINHAO BASCULANTE 6 M3</t>
  </si>
  <si>
    <t>TRANSPORTE DE ENTULHO COM CAMINHAO BASCULANTE 6 M3, RODOVIA PAVIMENTAD A, DMT 0,5 A 1,0 KM</t>
  </si>
  <si>
    <t>COBERTURA</t>
  </si>
  <si>
    <t>3.3</t>
  </si>
  <si>
    <t>3.4</t>
  </si>
  <si>
    <t>3.5</t>
  </si>
  <si>
    <t>3.6</t>
  </si>
  <si>
    <t>73931/003</t>
  </si>
  <si>
    <t>73938/003</t>
  </si>
  <si>
    <t>ESTRUTURA EM MADEIRA APARELHADA, PARA TELHA CERAMICA, APOIADA EM PARED E</t>
  </si>
  <si>
    <t>COBERTURA EM TELHA CERAMICA TIPO FRANCESA OU MARSELHA, EXCLUINDO MADEI RAMENTO</t>
  </si>
  <si>
    <t>COBERTURA DE POLICARBONATO, INCL. ESTRUTURA METÁLICA</t>
  </si>
  <si>
    <t>CUMEEIRA COM TELHA CERAMICA EMBOCADA COM ARGAMASSA TRACO 1:2:8 (CIMENT O, CAL E AREIA)</t>
  </si>
  <si>
    <t>CALHA EM CHAPA DE ACO GALVANIZADO NUMERO 24, DESENVOLVIMENTO DE 50CM</t>
  </si>
  <si>
    <t>RUFO EM CHAPA DE ACO GALVANIZADO NUMERO 24, DESENVOLVIMENTO DE 25CM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</si>
  <si>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</si>
  <si>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</si>
  <si>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</si>
  <si>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</si>
  <si>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</si>
  <si>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</si>
  <si>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</si>
  <si>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</si>
  <si>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</si>
  <si>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</si>
  <si>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FUNDAÇÃO E ESTRUTURA</t>
  </si>
  <si>
    <t>74156/003</t>
  </si>
  <si>
    <t>74254/002</t>
  </si>
  <si>
    <t>74164/004</t>
  </si>
  <si>
    <t>74007/001</t>
  </si>
  <si>
    <t>73942/002</t>
  </si>
  <si>
    <t>74138/003</t>
  </si>
  <si>
    <t>ESTRUTURA</t>
  </si>
  <si>
    <t>ESTACA A TRADO (BROCA) DIAMETRO = 20 CM, EM CONCRETO MOLDADO IN LOCO, 15 MPA, SEM ARMACAO.</t>
  </si>
  <si>
    <t>ARMACAO ACO CA-50, DIAM. 6,3 (1/4) A 12,5MM(1/2) -FORNECIMENTO/ CORTE( PERDA DE 10%) / DOBRA / COLOCACAO.</t>
  </si>
  <si>
    <t>LASTRO DE BRITA</t>
  </si>
  <si>
    <t>FORMA TABUA P/ CONCRETO EM FUNDACAO C/ REAPROVEITAMENTO 10 X.</t>
  </si>
  <si>
    <t>ARMACAO DE ACO CA-60 DIAM. 3,4 A 6,0MM.- FORNECIMENTO / CORTE (C/PERDA DE 10%) / DOBRA / COLOCACAO.</t>
  </si>
  <si>
    <t>CONCRETO USINADO BOMBEADO FCK=25MPA, INCLUSIVE LANCAMENTO E ADENSAMENT O</t>
  </si>
  <si>
    <t>FORMA PARA ESTRUTURAS DE CONCRETO (PILAR, VIGA E LAJE) EM CHAPA DE MAD EIRA COMPENSADA RESINADA, DE 1,10 X 2,20, ESPESSURA = 12 MM, 05 UTILIZ ACOES. (FABRICACAO, MONTAGEM E DESMONTAGEM)</t>
  </si>
  <si>
    <t>74200/001</t>
  </si>
  <si>
    <t>LAJE PRÉ MOLDADA, INCLUSO ESCORAMENTO, CONCRETO E ARMADURA COMPLEMENTAR</t>
  </si>
  <si>
    <t>VERGA 10X10CM EM CONCRETO PRE-MOLDADO FCK=20MPA (PREPARO COM BETONEIRA ) ACO CA60, BITOLA FINA, INCLUSIVE FORMAS TABUA 3A.</t>
  </si>
  <si>
    <t>ALVENARIA-VEDAÇÃO</t>
  </si>
  <si>
    <t>73982/001</t>
  </si>
  <si>
    <t>5.0</t>
  </si>
  <si>
    <t>5.1</t>
  </si>
  <si>
    <t>5.2</t>
  </si>
  <si>
    <t>ALVENARIA EM TIJOLO CERAMICO FURADO 10X20X20CM, 1/2 VEZ, ASSENTADO EM ARGAMASSA TRACO 1:2:8 (CIMENTO, CAL E AREIA), JUNTAS 12MM</t>
  </si>
  <si>
    <t>MURO EM TIJOLO CERÂMICO FURADO 10X20X20CM, 1/2 VEZ, ASSENTADO EM ARGAMASSA TRAÇO 1;2:8 (CIMENTO, CAL E AREIA), JUNTAS 12 MM, INCLUSO FUNDAÇÃO E ESTRUTURA - CONTORNO DO RESERV. ÁGUAS PLUVIAIS</t>
  </si>
  <si>
    <t>MUROS</t>
  </si>
  <si>
    <t>6.0</t>
  </si>
  <si>
    <t>IMPERMEABILIZAÇÃO</t>
  </si>
  <si>
    <t>6.1</t>
  </si>
  <si>
    <t>6.2</t>
  </si>
  <si>
    <t>6.3</t>
  </si>
  <si>
    <t>74106/001</t>
  </si>
  <si>
    <t>IMPERMEABILIZACAO DE ESTRUTURAS ENTERRADAS, COM TINTA ASFALTICA, DUAS DEMAOS.</t>
  </si>
  <si>
    <t>IMPERMEABILIZACAO DE SUPERFICIE COM MANTA ASFALTICA (COM POLIMEROS TIP O APP), E=3 MM</t>
  </si>
  <si>
    <t>PROTECAO MECANICA DE SUPERFICIE COM ARGAMASSA DE CIMENTO E AREIA, TRAC O 1:3, E=2 CM</t>
  </si>
  <si>
    <t>7.0</t>
  </si>
  <si>
    <t>REVESTIMENTO-PISOS, PAREDES E TETOS</t>
  </si>
  <si>
    <t>PISO</t>
  </si>
  <si>
    <t>7.1</t>
  </si>
  <si>
    <t>7.2</t>
  </si>
  <si>
    <t>7.4</t>
  </si>
  <si>
    <t>7.5</t>
  </si>
  <si>
    <t>7.6</t>
  </si>
  <si>
    <t>7.7</t>
  </si>
  <si>
    <t>73919/004</t>
  </si>
  <si>
    <t>73920/001</t>
  </si>
  <si>
    <t>73892/001</t>
  </si>
  <si>
    <t>7.3</t>
  </si>
  <si>
    <t>74223/001</t>
  </si>
  <si>
    <t>74012/001</t>
  </si>
  <si>
    <t>CONTRAPISO EM ARGAMASSA TRACO 1:4 (CIMENTO E AREIA), ESPESSURA 7CM, PR EPARO MANUAL</t>
  </si>
  <si>
    <t>PAVIMENTAÇÃO EM PAVER REJUNTADO COM PÓ DE PEDRA, INCL. BASE DE PÓ DE PEDRA (acesso ambulâncias e estacionamento)</t>
  </si>
  <si>
    <t>REGULARIZACAO DE PISO/BASE EM ARGAMASSA TRACO 1:3 (CIMENTO E AREIA), E SPESSURA 2,0CM, PREPARO MECÂNICO</t>
  </si>
  <si>
    <t>PISO (CALCADA) EM CONCRETO (CIMENTO/AREIA/SEIXO ROLADO) PREPARO MECANI CO, E ESPESSURA DE 7CM (contorno ubs)</t>
  </si>
  <si>
    <t>LASTRO DE CASCALHO (estacionamento - h= 10 cm)</t>
  </si>
  <si>
    <t>GUIA DE CONCRETO</t>
  </si>
  <si>
    <t>SARJETA EM CONCRETO, PREPARO MANUAL, COM SEIXO ROLADO, ESPESSURA = 8CM , LARGURA = 40CM.</t>
  </si>
  <si>
    <t>7.8</t>
  </si>
  <si>
    <t>7.9</t>
  </si>
  <si>
    <t>7.10</t>
  </si>
  <si>
    <t>PISO CERÂMICO 40X40CM, ASSENTADA COM ARGAMASSA COLANTE, COM REJUNTAMENTO EM EPOXI</t>
  </si>
  <si>
    <t>RODAPÉ CERÂMICO H=10 cm, ASSENTADA COM ARGAMASSA COLANTE, COM REJUNTAMENTO EM EPOXI</t>
  </si>
  <si>
    <t>SOLEIRA DE GRANITO-PORTAS</t>
  </si>
  <si>
    <t>PAREDE</t>
  </si>
  <si>
    <t>7.11</t>
  </si>
  <si>
    <t>7.12</t>
  </si>
  <si>
    <t>7.13</t>
  </si>
  <si>
    <t>7.14</t>
  </si>
  <si>
    <t>7.15</t>
  </si>
  <si>
    <t>7.16</t>
  </si>
  <si>
    <t>7.17</t>
  </si>
  <si>
    <t>7.18</t>
  </si>
  <si>
    <t>73927/009</t>
  </si>
  <si>
    <t>74134/002</t>
  </si>
  <si>
    <t>73954/002</t>
  </si>
  <si>
    <t>73746/001</t>
  </si>
  <si>
    <t>CHAPISCO TRACO 1:3 (CIMENTO E AREIA MEDIA), ESPESSURA 0,5CM, PREPARO M ECANICO DA ARGAMASSA</t>
  </si>
  <si>
    <t>CHAPISCO TRACO 1:4 (CIMENTO E AREIA GROSSA), ESPESSURA 0,5CM, PREPARO MECANICO DA ARGAMASSA</t>
  </si>
  <si>
    <t>EMBOCO PAULISTA (MASSA UNICA) TRACO 1:2:8 (CIMENTO, CAL E AREIA MEDIA) , ESPESSURA 2,0CM, PREPARO MANUAL DA ARGAMASSA</t>
  </si>
  <si>
    <t>REVESTIMENTO CERÂMICO 20X20 CM, ASSENTADA COM ARGAMASSA COLANTE, COM REJUNTE EM EPOXI</t>
  </si>
  <si>
    <t>EMASSAMENTO COM MASSA ACRILICA PARA AMBIENTES INTERNOS, DUAS DEMAOS</t>
  </si>
  <si>
    <t>PINTURA LATEX ACRILICA, DUAS DEMAOS</t>
  </si>
  <si>
    <t>PINTURA LATEX ACRILICA,AMBIENTES INTERNOS, DUAS DEMAOS</t>
  </si>
  <si>
    <t>PEITORIL DE GRANITO (JANELAS)</t>
  </si>
  <si>
    <t>PINTURA COM TINTA TEXTURIZADA ACRILICA</t>
  </si>
  <si>
    <t>TETO</t>
  </si>
  <si>
    <t>EMBOCO PAULISTA (MASSA UNICA) TRACO 1:2:8 (CIMENTO, CAL E AREIA MEDIA) , ESPESSURA 1,5CM, PREPARO MANUAL DA ARGAMASSA</t>
  </si>
  <si>
    <t>73927/008</t>
  </si>
  <si>
    <t>7.19</t>
  </si>
  <si>
    <t>7.20</t>
  </si>
  <si>
    <t>7.21</t>
  </si>
  <si>
    <t>7.22</t>
  </si>
  <si>
    <t>7.23</t>
  </si>
  <si>
    <t>7.24</t>
  </si>
  <si>
    <t>7.25</t>
  </si>
  <si>
    <t>73955/002</t>
  </si>
  <si>
    <t>73792/001</t>
  </si>
  <si>
    <t>EMASSAMENTO COM MASSA PVA, DUAS DEMAOS</t>
  </si>
  <si>
    <t>FORRO DE GESSO</t>
  </si>
  <si>
    <t>MURO DE FECHAMENTO DO RESERV. REAPROVEITAMENTO DE ÁGUA</t>
  </si>
  <si>
    <t>7.26</t>
  </si>
  <si>
    <t>7.27</t>
  </si>
  <si>
    <t>8.0</t>
  </si>
  <si>
    <t>ESQUADRIAS</t>
  </si>
  <si>
    <t>MADEIRA</t>
  </si>
  <si>
    <t>8.1</t>
  </si>
  <si>
    <t>8.2</t>
  </si>
  <si>
    <t>8.3</t>
  </si>
  <si>
    <t>8.4</t>
  </si>
  <si>
    <t>8.5</t>
  </si>
  <si>
    <t>8.6</t>
  </si>
  <si>
    <t>8.7</t>
  </si>
  <si>
    <t>8.8</t>
  </si>
  <si>
    <t>73910//005</t>
  </si>
  <si>
    <t>73910/007</t>
  </si>
  <si>
    <t>74070/003</t>
  </si>
  <si>
    <t>74065/002</t>
  </si>
  <si>
    <t>PORTA DE MADEIRA COMPENSADA LISA PARA PINTURA, 80X210X3,5CM, INCLUSO A DUELA 2A, ALIZAR 2A E DOBRADICAS</t>
  </si>
  <si>
    <t>PORTA DE MADEIRA COMPENSADA LISA PARA PINTURA, 90X210X3,5CM, INCLUSO A DUELA 2A, ALIZAR 2A E DOBRADICAS</t>
  </si>
  <si>
    <t>PORTA DE MADEIRA COMPENSADA LISA PARA PINTURA, 100X210X3,5CM, INCLUSO A DUELA 2A, ALIZAR 2A E DOBRADICAS</t>
  </si>
  <si>
    <t>FECHADURA DE EMBUTIR COMPLETA, PARA PORTAS INTERNAS, PADRAO DE ACABAME NTO POPULAR</t>
  </si>
  <si>
    <t>PORTA DE MADEIRA COMPENSADA LISA PARA PINTURA, 80X210X3,5CM,CORRER, INCLUSO A DUELA 1A, ALIZAR 1A, TRILHO E FECHADURA COMPLETA</t>
  </si>
  <si>
    <t>PORTA DE MADEIRA COMPENSADA LISA PARA PINTURA, 90X210X3,5CM,CORRER, INCLUSO A DUELA 1A, ALIZAR 1A, TRILHO E FECHADURA COMPLETA</t>
  </si>
  <si>
    <t>PORTA DE MADEIRA COMPENSADA LISA PARA PINTURA, 120X210X3,5CM,CORRER, INCLUSO A DUELA 1A, ALIZAR 1A, TRILHO E FECHADURA COMPLETA</t>
  </si>
  <si>
    <t>PINTURA ESMALTE ACETINADO PARA MADEIRA, DUAS DEMAOS, SOBRE FUNDO NIVEL ADOR BRANCO</t>
  </si>
  <si>
    <t>UNID</t>
  </si>
  <si>
    <t>ALUMÍNIO</t>
  </si>
  <si>
    <t>8.9</t>
  </si>
  <si>
    <t>8.10</t>
  </si>
  <si>
    <t>8.11</t>
  </si>
  <si>
    <t>8.12</t>
  </si>
  <si>
    <t>73809/001</t>
  </si>
  <si>
    <t>74071/001</t>
  </si>
  <si>
    <t>JANELA DE ALUMINIO PROJETANTE</t>
  </si>
  <si>
    <t>JANELA VENEZIANA - ALUMÍNIO FIXO</t>
  </si>
  <si>
    <t>PORTA DE ABRIR, EM ALUMINIO, CHAPA LISA 1F/2F, COMPLETA, CONF. PROJETO</t>
  </si>
  <si>
    <t>BICILETÁRIO EM TUBO DE AÇO GALVANIZADO</t>
  </si>
  <si>
    <t>VIDRO</t>
  </si>
  <si>
    <t>8.13</t>
  </si>
  <si>
    <t>8.14</t>
  </si>
  <si>
    <t>8.15</t>
  </si>
  <si>
    <t>CONJUNTO DE VIDRO TEMPERADO 10 mm com 1 PORTA - CV1/CV2</t>
  </si>
  <si>
    <t>VIDRO LISO COMUM TRANSPARENTE, ESPESSURA 3 MM</t>
  </si>
  <si>
    <t>9.0</t>
  </si>
  <si>
    <t>INSTALAÇÕES ELÉTRICAS</t>
  </si>
  <si>
    <r>
      <t>Obra</t>
    </r>
    <r>
      <rPr>
        <sz val="8"/>
        <rFont val="Calibri"/>
        <family val="2"/>
      </rPr>
      <t>:</t>
    </r>
  </si>
  <si>
    <r>
      <t xml:space="preserve">Programa: </t>
    </r>
    <r>
      <rPr>
        <sz val="8"/>
        <rFont val="Calibri"/>
        <family val="2"/>
      </rPr>
      <t>Esporte e lazer na cidade (Ministério do Esporte)</t>
    </r>
  </si>
  <si>
    <r>
      <t>End</t>
    </r>
    <r>
      <rPr>
        <sz val="8"/>
        <rFont val="Calibri"/>
        <family val="2"/>
      </rPr>
      <t>:</t>
    </r>
  </si>
  <si>
    <t>9.1</t>
  </si>
  <si>
    <t>PADRÃO DE ENTRADA TRIFÁSICO 125 A AÉREO - COMPLETO CFE PROJETO</t>
  </si>
  <si>
    <t xml:space="preserve">PADRÃO DE ENTRADA TRIFÁSICO 125 A AÉREO </t>
  </si>
  <si>
    <t>PONTOS ELÉTRICOS</t>
  </si>
  <si>
    <t>9.2</t>
  </si>
  <si>
    <t>LUMINÁRIA FLUORESCENTE TUBULAR 15, 1X28 W/127 V DE SOBREPOR COM CORPO EM CHAPA DE AÇO TRATADA E PINTADA, PAINEL EM CHAPA DE AÇO PERFURADA,  TRATADA PINTADA, REFLETOR FACETADO EM ALUMÍNIO ANODIZADO BRILHANTE DE ALTA REFLETÂNCIA E ALTA PUREZA 99,85%, SOQUETE TIPO PUSH- IN G-5 DE ENGATE RÁPIDO, ROTOR DE SEGURANÇA EM POLICARBONATO E CONTATOS EM BRONZE FOSFOROSO E DIFUSOR TRANPARENTE DE POLIESTIRENO, COM LÂMPADAS COMPLETA</t>
  </si>
  <si>
    <t>9.3</t>
  </si>
  <si>
    <t>LUMINÁRIA FLUORESCENTE COMPACTA DE SOBREPOR, PARA 2 X FC 18/ 26 W OU FC ELETRÔNICA 23 W E CHAPA DE AÇO TRATADA E PINTADA, COM REFLETOREM ALUMÍNIO ANODIZADO ALTO BRILHO,DIFUSOR EM ACRÍLICO TRANSLÚCIDO NA COR BRANCA, COM LÂMPADAS - COMPLETA</t>
  </si>
  <si>
    <t>9.4</t>
  </si>
  <si>
    <t>ARANDELA TIPO TARTARUGA COM LÂMPADA ELETRÔNICA 16 W - COMPLETA</t>
  </si>
  <si>
    <t>9.5</t>
  </si>
  <si>
    <t>9.6</t>
  </si>
  <si>
    <t>PROJETOR COM LÂMPADA E REATOR VAPOR METÁLICO 150 W COMPLETO</t>
  </si>
  <si>
    <t>9.7</t>
  </si>
  <si>
    <t>RELÉ FOTOELÉTRICO</t>
  </si>
  <si>
    <t>9.8</t>
  </si>
  <si>
    <t>PONTO DE ENERGIA PARA ILUMINAÇÃO</t>
  </si>
  <si>
    <t>9.9</t>
  </si>
  <si>
    <t>PLACA DE SAÍDA DE FIO COM FURO CENTRAL EM CX 4"X2" PARA PONTO DE CHUVEIRO OU AQUECEDOR</t>
  </si>
  <si>
    <t>9.10</t>
  </si>
  <si>
    <t>TOMADA 20 A/127 V PADRÃO BRASILIERO EM CX. 4"X2"</t>
  </si>
  <si>
    <t>9.11</t>
  </si>
  <si>
    <t>TOMADA 20 A/127 V EM CX;10"X10" DE PISO ALTA</t>
  </si>
  <si>
    <t>9.12</t>
  </si>
  <si>
    <t>TOMADA DUPLA 20 A/127 V PADRÃO BRASILEIRO EM CX 4"X4"</t>
  </si>
  <si>
    <t>9.13</t>
  </si>
  <si>
    <t>PONTO DE ENERGIA PARA TOMADA</t>
  </si>
  <si>
    <t>BLOCO AUTÔNOMO PARA ILUMINAÇÃO DE EMERGÊNCIA E INDICAÇÃO DE SAÍDA</t>
  </si>
  <si>
    <t>CJ</t>
  </si>
  <si>
    <t>PT</t>
  </si>
  <si>
    <t>9.14</t>
  </si>
  <si>
    <t>INTERRUPTOR SIMPLES DE EMBUTIR 10A/250V 1 TECLA, SEM PLACA - FORNECIME NTO E INSTALACAO</t>
  </si>
  <si>
    <t>9.15</t>
  </si>
  <si>
    <t>INTERRUPTOR SIMPLES DE EMBUTIR 10A/250V 2 TECLAS, SEM PLACA - FORNECIM ENTO E INSTALACAO</t>
  </si>
  <si>
    <t>9.16</t>
  </si>
  <si>
    <t>INTERRUPTOR COM 3 TECLAS SIMPLES EM CX 4"X2"</t>
  </si>
  <si>
    <t>9.17</t>
  </si>
  <si>
    <t>INTERRUPTOR COM 4 TECLAS SIMPLES EM CX4"X4"</t>
  </si>
  <si>
    <t>72334+72335</t>
  </si>
  <si>
    <t>9.18</t>
  </si>
  <si>
    <t>INTERRUPTOR COM 1 TECLA PARALELA EM CX. 4"X2"</t>
  </si>
  <si>
    <t>9.19</t>
  </si>
  <si>
    <t>PONTO DE ENERGIA PARA INTERRUPTOR</t>
  </si>
  <si>
    <t>QPDG</t>
  </si>
  <si>
    <t>74131/004</t>
  </si>
  <si>
    <t>9.20</t>
  </si>
  <si>
    <t>QUADRO DE DISTRIBUICAO DE ENERGIA DE EMBUTIR, EM CHAPA METALICA, PARA 18 DISJUNTORES TERMOMAGNETICOS MONOPOLARES, COM BARRAMENTO TRIFASICO E NEUTRO, FORNECIMENTO E INSTALACAO</t>
  </si>
  <si>
    <t>9.21</t>
  </si>
  <si>
    <t>DISJUNTOR TERMOMAGNETICO TRIPOLAR PADRAO NEMA (AMERICANO) 125 A 150A 2 40V, FORNECIMENTO E INSTALACAO</t>
  </si>
  <si>
    <t>74130/006</t>
  </si>
  <si>
    <t>9.22</t>
  </si>
  <si>
    <t>74130/005</t>
  </si>
  <si>
    <t>DISJUNTOR TERMOMAGNETICO TRIPOLAR PADRAO NEMA (AMERICANO) 60 A 100A 24 0V, FORNECIMENTO E INSTALACAO</t>
  </si>
  <si>
    <t>9.23</t>
  </si>
  <si>
    <t>PARA RAIO TIPO VCL 174 C 45 KA</t>
  </si>
  <si>
    <t>QUADROS</t>
  </si>
  <si>
    <t>9.24</t>
  </si>
  <si>
    <t>9.25</t>
  </si>
  <si>
    <t>INTERRUPOR DIFERENCIAL 4X63 A SENS. 30 MA (TETRAPOLAR)</t>
  </si>
  <si>
    <t>9.26</t>
  </si>
  <si>
    <t>PARA RAIO TIPO VCL   40 KA</t>
  </si>
  <si>
    <t>9.27</t>
  </si>
  <si>
    <t>DISJUNTOR TERMOMAGNETICO TRIPOLAR PADRAO 80 A CAPAC. INTERRUP. 25 KA-CURVA C</t>
  </si>
  <si>
    <t>74130/001</t>
  </si>
  <si>
    <t>9.28</t>
  </si>
  <si>
    <t>DISJUNTOR TERMOMAGNETICO MONOPOLAR PADRAO NEMA (AMERICANO) 10 A 30A</t>
  </si>
  <si>
    <t>9.29</t>
  </si>
  <si>
    <t>9.30</t>
  </si>
  <si>
    <t>74130/002</t>
  </si>
  <si>
    <t>74130/003</t>
  </si>
  <si>
    <t>DISJUNTOR TERMOMAGNETICO MONOPOLAR PADRAO NEMA (AMERICANO) 35 A 50A</t>
  </si>
  <si>
    <t>DISJUNTOR TERMOMAGNETICO BIPOLAR PADRAO NEMA (AMERICANO) 10 A 50A</t>
  </si>
  <si>
    <t>EQUIPAMENTOS LÓGICA E TELEFONIA</t>
  </si>
  <si>
    <t>9.31</t>
  </si>
  <si>
    <t>PLACA 4"X4" COM UMA TOMADA DE LÓGICA TIPO RJ45 CAT. 6</t>
  </si>
  <si>
    <t>9.32</t>
  </si>
  <si>
    <t>PONTO PARA INSTALAÇÃO DE LÓGICA</t>
  </si>
  <si>
    <t>9.33</t>
  </si>
  <si>
    <t>CERTIFICAÇÃO DO CABEAMENTO HORIZONTAL CONFORME NORMAS PARA ATENDIMENTO DA CATEGORIA 6</t>
  </si>
  <si>
    <t>9.34</t>
  </si>
  <si>
    <t>PONTO PARA INSTALAÇÃO DE TELEFONIA</t>
  </si>
  <si>
    <t>9.35</t>
  </si>
  <si>
    <t>RACK 10U'S TIPO AUTO PORTANTEC/PORTA EM ACRÍLICO E CHAVE FRONTAL E LATERAL COM 2 OU 4 VENTILADORES DE TETO</t>
  </si>
  <si>
    <t>9.36</t>
  </si>
  <si>
    <t>SWITCH 24 P0RTAS 10/100/1000 GERENCIÁVEL</t>
  </si>
  <si>
    <t>9.37</t>
  </si>
  <si>
    <t>VOICE PANEL 24 PORTAS 10/100/1000 GERENCIÁVEL</t>
  </si>
  <si>
    <t>9.38</t>
  </si>
  <si>
    <t>PLACA SAÍDA DE FIO 4"X4" - ANTENA DE TV</t>
  </si>
  <si>
    <t>9.39</t>
  </si>
  <si>
    <t>PONTO PARA INSTALAÇÃO DE ANTENA DE TV</t>
  </si>
  <si>
    <t>9.40</t>
  </si>
  <si>
    <t>CAIXA TELEFONICA (400X400X120 MM) DE EMBUTIR</t>
  </si>
  <si>
    <t>73749/001+14112</t>
  </si>
  <si>
    <t>9.41</t>
  </si>
  <si>
    <t>CAIXA DE PASSAGEM EM ALVENARIA TIPO R1 C/TAMPA DE FERRO FUNDIDO E ARO TP1F-COMPLETA</t>
  </si>
  <si>
    <t>10.0</t>
  </si>
  <si>
    <t>INSTALAÇÕES HIDRÁULICAS</t>
  </si>
  <si>
    <t>LOUÇAS E APARELHOS SANITÁRIOS</t>
  </si>
  <si>
    <t>10.1</t>
  </si>
  <si>
    <t>VASO SANITARIO SIFONADO LOUCA BRANCA PADRAO POPULAR, COM CONJUNTO PARA FIXACAO PARA VASO SANITARIO COM PARAFUSO, ARRUELA E BUCHA - FORNECIME NTO E INSTALACAO</t>
  </si>
  <si>
    <t>74230/001</t>
  </si>
  <si>
    <t>10.2</t>
  </si>
  <si>
    <t>ASSENTO PARA VASO SANITARIO DE PLASTICO PADRAO POPULAR - FORNECIMENTO E INSTALACAO</t>
  </si>
  <si>
    <t>10.3</t>
  </si>
  <si>
    <t>VASO SANITARIO SIFONADO LOUCA BRANCA PADRAO PNE, COM CONJUNTO PARA FIXACAO PARA VASO SANITARIO COM PARAFUSO, ARRUELA E BUCHA - INCL. ASSENTO</t>
  </si>
  <si>
    <t>10.4</t>
  </si>
  <si>
    <t>PORTA PAPEL HIGIÊNICO ROLÃO EM PLÁSTICO ABS</t>
  </si>
  <si>
    <t>74057/002</t>
  </si>
  <si>
    <t>10.5</t>
  </si>
  <si>
    <t>LAVATORIO LOUCA BRANCA SUSPENSO 29,5 X 39,0CM, PADRAO POPULAR, COM SIF AO PLASTICO TIPO COPO 1", VALVULA EM PLASTICO BRANCO 1" E CONJUNTO PAR A FIXACAO- FORNECIMENTO E INSTALACAO</t>
  </si>
  <si>
    <t>10.6</t>
  </si>
  <si>
    <t>LAVATÓRIO EM INOX PARA  ESCOVAÇÃO, INCL VÁVULA E SIFÕES, CPNF PROJETO</t>
  </si>
  <si>
    <t>73947/012</t>
  </si>
  <si>
    <t>10.7</t>
  </si>
  <si>
    <t>PORTA SABONETE LÍQUIDO</t>
  </si>
  <si>
    <t>10.8</t>
  </si>
  <si>
    <t>PORTA TOALHA DE PAPEL</t>
  </si>
  <si>
    <t>73947/003</t>
  </si>
  <si>
    <t>10.9</t>
  </si>
  <si>
    <t>TANQUE LOUCA BRANCA C/COLUNA MED 56X48CM (EM TORNO)INCL ACESSORIOS DE FIX FERRAGENS EM METAL CROMADO TORNEIRA DE PRESSAO 1158 DE 1/2" VALVULA DE ESCOAMENTO 1605 E SIFAO 1680 DE 1.1/4"X1.1/2" - FORNEC</t>
  </si>
  <si>
    <t>10.10</t>
  </si>
  <si>
    <t>BEBEDOURO DE PRESSÃO EM INOX</t>
  </si>
  <si>
    <t>10.11</t>
  </si>
  <si>
    <t>BANCADA EM INOX COM 1 CUBA(C/VÁLVULA E SIFÃO EM METAL CROMADOS), COMPLETA CFE PROJETO</t>
  </si>
  <si>
    <t>10.12</t>
  </si>
  <si>
    <t xml:space="preserve">BANCADA EM INOX </t>
  </si>
  <si>
    <t xml:space="preserve">M </t>
  </si>
  <si>
    <t>10.13</t>
  </si>
  <si>
    <t>BARRA DE APOIO PARA DEFICIENTE EM AÇO INOX</t>
  </si>
  <si>
    <t>10.14</t>
  </si>
  <si>
    <t>EXPURGO EM INOX</t>
  </si>
  <si>
    <t>10.15</t>
  </si>
  <si>
    <t>TORNEIRA AUTOMÁTICA CROMADA  1/2" OU 3/4" P/ LAVATÓRIO, COM ENGATE FLEXÍVEL METÁLICO 1/2"X30CM</t>
  </si>
  <si>
    <t>73949/006</t>
  </si>
  <si>
    <t>10.16</t>
  </si>
  <si>
    <t>TORNEIRA  CROMADA  1/2" PARA LIMPEZA</t>
  </si>
  <si>
    <t>10.17</t>
  </si>
  <si>
    <t>TORNEIRA AUTOMÁTICA CROMADA  TUBO MÓVEL PARA BANCADA 1/2" OU 3/4" PARA PIAS</t>
  </si>
  <si>
    <t>10.18</t>
  </si>
  <si>
    <t>CHUVEIRO ELÉTRICO COMUM TIPO DUCHA</t>
  </si>
  <si>
    <t>10.19</t>
  </si>
  <si>
    <t>CADEIRA ESCAMOTIÁVEL PARA BANHO - PADRÃO PNE</t>
  </si>
  <si>
    <t>REAPROVEITAMENTO DE ÁGUAS PLUVIAIS</t>
  </si>
  <si>
    <t>RESERVATÓRIO D'ÁGUA DE FIBRA CILÍNDRICO, CAPACIDADE 3.000 LITROS</t>
  </si>
  <si>
    <t>10.20</t>
  </si>
  <si>
    <t>73795/003</t>
  </si>
  <si>
    <t>VALVULA DE RETENCAO VERTICAL Ø 25 MM (1.1/4") - FORNECIMENTO E INSTALAC AO</t>
  </si>
  <si>
    <t>74058/002</t>
  </si>
  <si>
    <t>10.21</t>
  </si>
  <si>
    <t>TORNEIRA DE BÓIA REAL 3/4"</t>
  </si>
  <si>
    <t>10.22</t>
  </si>
  <si>
    <t>LUVA DE AÇO GALVANIZADO 3/4'</t>
  </si>
  <si>
    <t>10.23</t>
  </si>
  <si>
    <t>FILTRO VOLUMÉTRICO MODELO VF1</t>
  </si>
  <si>
    <t>10.24</t>
  </si>
  <si>
    <t>FREIO D'ÁGUA (DIÂMETRO 100)</t>
  </si>
  <si>
    <t>10.25</t>
  </si>
  <si>
    <t>10.26</t>
  </si>
  <si>
    <t>SIFÃO LADRÃO (DIÂMETRO 100)</t>
  </si>
  <si>
    <t>SISTEMA AUTOMÁTICO DE REALIMENTAÇÃO 3/4" CONTENDO BÓIA AUTOMÁTICA DE NÍVEL  E VÁLVULA SOLENÓIDE</t>
  </si>
  <si>
    <t>10.27</t>
  </si>
  <si>
    <t>CONJUNTO FLUTUANTE DE SUCÇÃO (DIÂMETRO 1")</t>
  </si>
  <si>
    <t>74092/001</t>
  </si>
  <si>
    <t>10.28</t>
  </si>
  <si>
    <t>BÓIA AUTOMÁTICA DE MÍNIMO</t>
  </si>
  <si>
    <t>10.29</t>
  </si>
  <si>
    <t>PRESSURIZADOR (SILENCIOSO) AUTOMÁTICO COM PRESSOSTATO, POTÊNCIA 0,5 HP 19 mca 2.000 l/h</t>
  </si>
  <si>
    <t>74183/001</t>
  </si>
  <si>
    <t>74185/001</t>
  </si>
  <si>
    <t>10.30</t>
  </si>
  <si>
    <t>10.31</t>
  </si>
  <si>
    <t>REGISTRO GAVETA 1.1/4" BRUTO LATÃO - FORNEC. E INSTALAÇÃO</t>
  </si>
  <si>
    <t>REGISTRO GAVETA 3/4" BRUTO LATÃO - FORNEC. E INSTALAÇÃO</t>
  </si>
  <si>
    <t>74184/001</t>
  </si>
  <si>
    <t>10.32</t>
  </si>
  <si>
    <t>REGISTRO GAVETA 1" BRUTO LATÃO - FORNEC. E INSTALAÇÃO</t>
  </si>
  <si>
    <t>METAIS, ACESSÓRIOS E EQUIPAMENTOS</t>
  </si>
  <si>
    <t>73975/001</t>
  </si>
  <si>
    <t>10.33</t>
  </si>
  <si>
    <t>REGISTRO PRESSÃO 3/4" COM CANOPLA ACABAMENTO CROMADO SIMPLES</t>
  </si>
  <si>
    <t>10.34</t>
  </si>
  <si>
    <t>VÁLVULA DESCARGA1.1/2" COM REGISTRO ACABAMENTO EM METAL CROMADO</t>
  </si>
  <si>
    <t>74176/001</t>
  </si>
  <si>
    <t>10.35</t>
  </si>
  <si>
    <t>10.36</t>
  </si>
  <si>
    <t>RESERVATÓRIO D'ÁGUA DE FIBRA CILÍNDRICO, CAPACIDADE 5.000 LITROS</t>
  </si>
  <si>
    <t>10.37</t>
  </si>
  <si>
    <t>10.38</t>
  </si>
  <si>
    <t>10.39</t>
  </si>
  <si>
    <t>REGISTRO GAVETA 3/4" COM CANOPLA ACABAMENTO CROMADO SIMPLES</t>
  </si>
  <si>
    <t>10.40</t>
  </si>
  <si>
    <t>CAIXA SIFONADA PVC COM GRELHA</t>
  </si>
  <si>
    <t>PONTOS DE HIDRÁULICA</t>
  </si>
  <si>
    <t>73959/001</t>
  </si>
  <si>
    <t>10.41</t>
  </si>
  <si>
    <t>PONTO DE ÁGUA FRIA 3/4"</t>
  </si>
  <si>
    <t>10.42</t>
  </si>
  <si>
    <t>PONTO DE ÁGUA FRIA 1 1/2"</t>
  </si>
  <si>
    <t>10.43</t>
  </si>
  <si>
    <t>PONTO DE ESGOTO DN 50</t>
  </si>
  <si>
    <t>73958/001</t>
  </si>
  <si>
    <t>10.44</t>
  </si>
  <si>
    <t>10.45</t>
  </si>
  <si>
    <t>PONTO DE ESGOTO DN 100</t>
  </si>
  <si>
    <t>REDE EXTERNA</t>
  </si>
  <si>
    <t>74104/001</t>
  </si>
  <si>
    <t>CAIXA DE INSPECAO EM ALVENARIA DE TIJOLO MACICO 60X60X60CM, REVESTIDA INTERNAMENTO COM BARRA LISA (CIMENTO E AREIA, TRACO 1:4) E=2,0CM, COM TAMPA PRE-MOLDADA DE CONCRETO E FUNDO DE CONCRETO 15MPA TIPO C - ESCAV ACAO E CONFECCAO</t>
  </si>
  <si>
    <t>74165/003</t>
  </si>
  <si>
    <t>10.46</t>
  </si>
  <si>
    <t>TUBO PVC ESGOTO PREDIAL DN 75MM, INCLUSIVE CONEXOES - FORNECIMENTO E I NSTALACAO</t>
  </si>
  <si>
    <t>M</t>
  </si>
  <si>
    <t>74026/001</t>
  </si>
  <si>
    <t>10.47</t>
  </si>
  <si>
    <t>TUBO PVC ESGOTO/ÁGUAS PLUVIAIS PREDIAL DN 100 MM - FORNECIMENTO E I NSTALACAO</t>
  </si>
  <si>
    <t>REDE AR COMPRIMIDO</t>
  </si>
  <si>
    <t>11.1</t>
  </si>
  <si>
    <t>TUBO DE COBRE CLASSE A - 15 MM, INCLUSO CONEXÕES, FIXAÇÕES</t>
  </si>
  <si>
    <t>73870/001</t>
  </si>
  <si>
    <t>11.2</t>
  </si>
  <si>
    <t>VÁLVULA ESFERA LATÃO CROMADO 1/2"</t>
  </si>
  <si>
    <t>POSTO DE CONSUMO COMPLETO DUPLA RETENÇÃO</t>
  </si>
  <si>
    <t>11.4</t>
  </si>
  <si>
    <t>FILTRO REGULADOR DE PRESSÃO1/4"X1/2' BELL-AIR</t>
  </si>
  <si>
    <t>COMUNICAÇÃO VISUAL</t>
  </si>
  <si>
    <t>12.1</t>
  </si>
  <si>
    <t>PLACAS DE IDENTIFICAÇÃO "1" EM CHAPA AÇO GALVANIZADO Nº 26 COM PINTURA  AUTOMOTIVA PU, COM 2 POSTES RETO EM AÇO COR NATURAL ENGASTADO NO SOLO APLICAÇÃO DE ADESIVO VINIL MONOMÉRICO, DIMENSÃO 150X77 CM</t>
  </si>
  <si>
    <t>12.2</t>
  </si>
  <si>
    <t>PLACA DE SINALIZAÇÃO "2" EM PVC ADESIVADO COM ADESIVO POLIMÉRICO RECORTADO ELETRONICAMENTE E FIXADO À PAREDE COM FITA DUPLA FACE, DIM 80X41 CM</t>
  </si>
  <si>
    <t>12.3</t>
  </si>
  <si>
    <t>PLACA DE SINALIZAÇÃO "3" EM PVC ADESIVADO COM ADESIVO POLIMÉRICO RECORTADO ELETRONICAMENTE E FIXADO NO TETO POR CABO DE AÇO 2 MM, DIM40X50 CM</t>
  </si>
  <si>
    <t>12.4</t>
  </si>
  <si>
    <t>12.5</t>
  </si>
  <si>
    <t>12.6</t>
  </si>
  <si>
    <t>PLACA DE IDENTIFICAÇÃO "6" EM PVC ADESIVADO COM ADESIVO POLIMÉRICO RECORTADO ELETRONICAMENTE E FIXADO À PAREDE COM FITA DUPLA FACE, DIM 20X10 CM</t>
  </si>
  <si>
    <t>PLACA DE SINALIZAÇÃO "5" FACHADA EM CHAPA AÇO GALVANIZADO Nº 26 COM PINTURA  AUTOMOTIVA PU,  FIXADO À PAREDE COM PARAFUSOS APLICAÇÃO DE ADESIVO VINIL MONOMÉRICO, DIMENSÃO 150X60 CM</t>
  </si>
  <si>
    <t>PLACA DE INDICAÇÃO "7" EM PVC ADESIVADO COM ADESIVO POLIMÉRICO RECORTADO ELETRONICAMENTE E FIXADO À PAREDE COM FITA DUPLA FACE, DIM 20X5 CM, compressor e resíduos</t>
  </si>
  <si>
    <t>DIVERSOS E LIMPEZA DE OBRA</t>
  </si>
  <si>
    <t>13.1</t>
  </si>
  <si>
    <t>BANCO DE CONCRETO CURVO</t>
  </si>
  <si>
    <t>13.2</t>
  </si>
  <si>
    <t>13.3</t>
  </si>
  <si>
    <t>BANCO EM CONCRETO ARMADO - L= 150 CM, INCL. ESTRUTURA CONF. PROJETO</t>
  </si>
  <si>
    <t>LIMPEZA FINAL DE OBRA</t>
  </si>
  <si>
    <t>M²</t>
  </si>
  <si>
    <t>72208+72881</t>
  </si>
  <si>
    <t>13.4</t>
  </si>
  <si>
    <t>CARGA, TRANSPORTE E DESTINAÇÃO DE ENTULHOS, DTM 10 KM</t>
  </si>
  <si>
    <t>M³</t>
  </si>
  <si>
    <t>TOTAL</t>
  </si>
  <si>
    <t>Subtotal item 4.0</t>
  </si>
  <si>
    <t>Subtotal item 5.0</t>
  </si>
  <si>
    <t>Subtotal item 6.0</t>
  </si>
  <si>
    <t>Subtotal item 7.0</t>
  </si>
  <si>
    <t>Subtotal item 8.0</t>
  </si>
  <si>
    <t>Subtotal item 9.0</t>
  </si>
  <si>
    <t>Subtotal item 10, 11, 12 e 13</t>
  </si>
  <si>
    <t>Serviço + BDI</t>
  </si>
  <si>
    <t>ESPELHO CRISTAL FIXADO COM BOTÕES</t>
  </si>
  <si>
    <t>Itatiba do Sul, 08 de outubro de 2013.</t>
  </si>
  <si>
    <t xml:space="preserve">          Marlei Salete Ogrodowski</t>
  </si>
  <si>
    <t>Adriana Kátia Tozzo</t>
  </si>
  <si>
    <t xml:space="preserve">            Responsável Técnica</t>
  </si>
  <si>
    <t xml:space="preserve">  Prefeita Municipal</t>
  </si>
  <si>
    <t>REQUALIFICA UBS</t>
  </si>
  <si>
    <t>Lote urbano nº 3 e 4, Quadra 28, Rua Chile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</si>
</sst>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44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justify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49" fontId="25" fillId="34" borderId="17" xfId="0" applyNumberFormat="1" applyFont="1" applyFill="1" applyBorder="1" applyAlignment="1">
      <alignment horizontal="center" vertical="center"/>
    </xf>
    <xf numFmtId="49" fontId="25" fillId="34" borderId="18" xfId="0" applyNumberFormat="1" applyFont="1" applyFill="1" applyBorder="1" applyAlignment="1">
      <alignment horizontal="center" vertical="justify"/>
    </xf>
    <xf numFmtId="49" fontId="25" fillId="34" borderId="18" xfId="0" applyNumberFormat="1" applyFont="1" applyFill="1" applyBorder="1" applyAlignment="1">
      <alignment horizontal="center" vertical="center"/>
    </xf>
    <xf numFmtId="4" fontId="25" fillId="34" borderId="18" xfId="0" applyNumberFormat="1" applyFont="1" applyFill="1" applyBorder="1" applyAlignment="1">
      <alignment horizontal="center" vertical="center"/>
    </xf>
    <xf numFmtId="49" fontId="25" fillId="35" borderId="17" xfId="0" applyNumberFormat="1" applyFont="1" applyFill="1" applyBorder="1" applyAlignment="1">
      <alignment horizontal="center" vertical="center"/>
    </xf>
    <xf numFmtId="49" fontId="25" fillId="35" borderId="18" xfId="0" applyNumberFormat="1" applyFont="1" applyFill="1" applyBorder="1" applyAlignment="1">
      <alignment horizontal="center" vertical="justify"/>
    </xf>
    <xf numFmtId="49" fontId="25" fillId="35" borderId="18" xfId="0" applyNumberFormat="1" applyFont="1" applyFill="1" applyBorder="1" applyAlignment="1">
      <alignment horizontal="center" vertical="center"/>
    </xf>
    <xf numFmtId="4" fontId="25" fillId="35" borderId="18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2" fillId="0" borderId="21" xfId="0" applyNumberFormat="1" applyFont="1" applyFill="1" applyBorder="1" applyAlignment="1" applyProtection="1">
      <alignment vertical="center"/>
      <protection/>
    </xf>
    <xf numFmtId="4" fontId="2" fillId="0" borderId="22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/>
    </xf>
    <xf numFmtId="0" fontId="25" fillId="0" borderId="25" xfId="0" applyFont="1" applyFill="1" applyBorder="1" applyAlignment="1">
      <alignment horizontal="right" wrapText="1"/>
    </xf>
    <xf numFmtId="4" fontId="25" fillId="0" borderId="25" xfId="0" applyNumberFormat="1" applyFont="1" applyFill="1" applyBorder="1" applyAlignment="1">
      <alignment horizontal="right" wrapText="1"/>
    </xf>
    <xf numFmtId="0" fontId="5" fillId="0" borderId="26" xfId="0" applyFont="1" applyBorder="1" applyAlignment="1">
      <alignment horizontal="center"/>
    </xf>
    <xf numFmtId="0" fontId="25" fillId="34" borderId="0" xfId="0" applyFont="1" applyFill="1" applyBorder="1" applyAlignment="1">
      <alignment horizontal="center" vertical="justify"/>
    </xf>
    <xf numFmtId="0" fontId="25" fillId="0" borderId="21" xfId="0" applyFont="1" applyFill="1" applyBorder="1" applyAlignment="1">
      <alignment horizontal="right" wrapText="1"/>
    </xf>
    <xf numFmtId="4" fontId="25" fillId="0" borderId="21" xfId="0" applyNumberFormat="1" applyFont="1" applyFill="1" applyBorder="1" applyAlignment="1">
      <alignment horizontal="right" wrapText="1"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" fontId="25" fillId="0" borderId="13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2" fillId="0" borderId="23" xfId="0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 vertical="justify"/>
    </xf>
    <xf numFmtId="0" fontId="2" fillId="0" borderId="30" xfId="0" applyFont="1" applyBorder="1" applyAlignment="1">
      <alignment/>
    </xf>
    <xf numFmtId="4" fontId="6" fillId="0" borderId="31" xfId="0" applyNumberFormat="1" applyFont="1" applyBorder="1" applyAlignment="1">
      <alignment/>
    </xf>
    <xf numFmtId="0" fontId="25" fillId="34" borderId="13" xfId="0" applyFont="1" applyFill="1" applyBorder="1" applyAlignment="1">
      <alignment horizontal="center"/>
    </xf>
    <xf numFmtId="0" fontId="25" fillId="34" borderId="32" xfId="0" applyFont="1" applyFill="1" applyBorder="1" applyAlignment="1">
      <alignment horizontal="center" vertical="justify"/>
    </xf>
    <xf numFmtId="4" fontId="2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2" fillId="0" borderId="37" xfId="0" applyFont="1" applyBorder="1" applyAlignment="1">
      <alignment/>
    </xf>
    <xf numFmtId="4" fontId="25" fillId="34" borderId="38" xfId="0" applyNumberFormat="1" applyFont="1" applyFill="1" applyBorder="1" applyAlignment="1">
      <alignment horizontal="center" vertical="center"/>
    </xf>
    <xf numFmtId="4" fontId="25" fillId="35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4" fontId="5" fillId="0" borderId="40" xfId="0" applyNumberFormat="1" applyFont="1" applyBorder="1" applyAlignment="1">
      <alignment/>
    </xf>
    <xf numFmtId="0" fontId="45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33" borderId="35" xfId="0" applyFont="1" applyFill="1" applyBorder="1" applyAlignment="1">
      <alignment/>
    </xf>
    <xf numFmtId="0" fontId="25" fillId="34" borderId="36" xfId="0" applyFont="1" applyFill="1" applyBorder="1" applyAlignment="1">
      <alignment horizontal="center" vertical="justify"/>
    </xf>
    <xf numFmtId="4" fontId="5" fillId="0" borderId="42" xfId="0" applyNumberFormat="1" applyFont="1" applyBorder="1" applyAlignment="1">
      <alignment/>
    </xf>
    <xf numFmtId="0" fontId="45" fillId="0" borderId="39" xfId="0" applyFont="1" applyBorder="1" applyAlignment="1">
      <alignment horizontal="left"/>
    </xf>
    <xf numFmtId="0" fontId="45" fillId="33" borderId="35" xfId="0" applyFont="1" applyFill="1" applyBorder="1" applyAlignment="1">
      <alignment/>
    </xf>
    <xf numFmtId="0" fontId="2" fillId="0" borderId="43" xfId="0" applyFont="1" applyBorder="1" applyAlignment="1">
      <alignment horizontal="left"/>
    </xf>
    <xf numFmtId="4" fontId="25" fillId="0" borderId="40" xfId="0" applyNumberFormat="1" applyFont="1" applyBorder="1" applyAlignment="1">
      <alignment/>
    </xf>
    <xf numFmtId="0" fontId="25" fillId="34" borderId="34" xfId="0" applyFont="1" applyFill="1" applyBorder="1" applyAlignment="1">
      <alignment horizontal="center" vertical="justify"/>
    </xf>
    <xf numFmtId="0" fontId="25" fillId="34" borderId="44" xfId="0" applyFont="1" applyFill="1" applyBorder="1" applyAlignment="1">
      <alignment horizontal="center" vertical="justify"/>
    </xf>
    <xf numFmtId="0" fontId="25" fillId="34" borderId="19" xfId="0" applyFont="1" applyFill="1" applyBorder="1" applyAlignment="1">
      <alignment horizontal="center" vertical="justify"/>
    </xf>
    <xf numFmtId="0" fontId="25" fillId="0" borderId="1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right" wrapText="1"/>
    </xf>
    <xf numFmtId="0" fontId="25" fillId="0" borderId="23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center" vertical="justify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5" fillId="34" borderId="45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18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B1">
      <selection activeCell="C16" sqref="C16"/>
    </sheetView>
  </sheetViews>
  <sheetFormatPr defaultColWidth="9.140625" defaultRowHeight="12.75"/>
  <cols>
    <col min="2" max="2" width="7.7109375" style="1" customWidth="1"/>
    <col min="3" max="3" width="60.421875" style="2" customWidth="1"/>
    <col min="4" max="4" width="8.00390625" style="1" customWidth="1"/>
    <col min="5" max="5" width="8.140625" style="1" bestFit="1" customWidth="1"/>
    <col min="6" max="7" width="14.57421875" style="0" customWidth="1"/>
    <col min="8" max="9" width="14.8515625" style="0" bestFit="1" customWidth="1"/>
    <col min="10" max="11" width="16.7109375" style="0" bestFit="1" customWidth="1"/>
    <col min="12" max="12" width="12.28125" style="0" bestFit="1" customWidth="1"/>
  </cols>
  <sheetData>
    <row r="1" spans="1:12" ht="46.5" customHeight="1" thickBot="1">
      <c r="A1" s="64"/>
      <c r="B1" s="90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8" customHeight="1" thickBot="1">
      <c r="A2" s="65"/>
      <c r="B2" s="93" t="s">
        <v>18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0.5" customHeight="1" thickBot="1">
      <c r="A3" s="65"/>
      <c r="B3" s="66"/>
      <c r="C3" s="13"/>
      <c r="D3" s="14"/>
      <c r="E3" s="14"/>
      <c r="F3" s="15"/>
      <c r="G3" s="15"/>
      <c r="H3" s="15"/>
      <c r="I3" s="15"/>
      <c r="J3" s="15"/>
      <c r="K3" s="15"/>
      <c r="L3" s="67"/>
    </row>
    <row r="4" spans="1:12" ht="13.5" thickBot="1">
      <c r="A4" s="5"/>
      <c r="B4" s="6" t="s">
        <v>239</v>
      </c>
      <c r="C4" s="7" t="s">
        <v>37</v>
      </c>
      <c r="D4" s="8"/>
      <c r="E4" s="8"/>
      <c r="F4" s="9"/>
      <c r="G4" s="9"/>
      <c r="H4" s="9"/>
      <c r="I4" s="9"/>
      <c r="J4" s="9"/>
      <c r="K4" s="9"/>
      <c r="L4" s="10" t="s">
        <v>17</v>
      </c>
    </row>
    <row r="5" spans="1:12" ht="12.75">
      <c r="A5" s="11"/>
      <c r="B5" s="12" t="s">
        <v>240</v>
      </c>
      <c r="C5" s="13" t="s">
        <v>506</v>
      </c>
      <c r="D5" s="14"/>
      <c r="E5" s="14"/>
      <c r="F5" s="15"/>
      <c r="G5" s="15"/>
      <c r="H5" s="15"/>
      <c r="I5" s="15"/>
      <c r="J5" s="15"/>
      <c r="K5" s="15"/>
      <c r="L5" s="96">
        <v>0.25</v>
      </c>
    </row>
    <row r="6" spans="1:12" ht="13.5" thickBot="1">
      <c r="A6" s="16"/>
      <c r="B6" s="17" t="s">
        <v>241</v>
      </c>
      <c r="C6" s="18" t="s">
        <v>507</v>
      </c>
      <c r="D6" s="19"/>
      <c r="E6" s="19" t="s">
        <v>38</v>
      </c>
      <c r="F6" s="20"/>
      <c r="G6" s="20"/>
      <c r="H6" s="20"/>
      <c r="I6" s="20"/>
      <c r="J6" s="20"/>
      <c r="K6" s="20"/>
      <c r="L6" s="97"/>
    </row>
    <row r="7" spans="1:12" ht="6.75" customHeight="1" thickBot="1">
      <c r="A7" s="68"/>
      <c r="B7" s="14"/>
      <c r="C7" s="13"/>
      <c r="D7" s="14"/>
      <c r="E7" s="14"/>
      <c r="F7" s="15"/>
      <c r="G7" s="15"/>
      <c r="H7" s="15"/>
      <c r="I7" s="15"/>
      <c r="J7" s="15"/>
      <c r="K7" s="15"/>
      <c r="L7" s="67"/>
    </row>
    <row r="8" spans="1:12" ht="13.5" thickBot="1">
      <c r="A8" s="21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ht="5.25" customHeight="1" thickBot="1">
      <c r="A9" s="68"/>
      <c r="B9" s="14"/>
      <c r="C9" s="13"/>
      <c r="D9" s="14"/>
      <c r="E9" s="14"/>
      <c r="F9" s="15"/>
      <c r="G9" s="15"/>
      <c r="H9" s="15"/>
      <c r="I9" s="15"/>
      <c r="J9" s="15"/>
      <c r="K9" s="15"/>
      <c r="L9" s="67"/>
    </row>
    <row r="10" spans="1:12" ht="13.5" thickBot="1">
      <c r="A10" s="22" t="s">
        <v>35</v>
      </c>
      <c r="B10" s="23" t="s">
        <v>0</v>
      </c>
      <c r="C10" s="24" t="s">
        <v>1</v>
      </c>
      <c r="D10" s="25" t="s">
        <v>2</v>
      </c>
      <c r="E10" s="25" t="s">
        <v>3</v>
      </c>
      <c r="F10" s="26" t="s">
        <v>4</v>
      </c>
      <c r="G10" s="26"/>
      <c r="H10" s="26" t="s">
        <v>4</v>
      </c>
      <c r="I10" s="26" t="s">
        <v>4</v>
      </c>
      <c r="J10" s="26" t="s">
        <v>31</v>
      </c>
      <c r="K10" s="26" t="s">
        <v>31</v>
      </c>
      <c r="L10" s="69" t="s">
        <v>30</v>
      </c>
    </row>
    <row r="11" spans="1:12" ht="13.5" thickBot="1">
      <c r="A11" s="68"/>
      <c r="B11" s="27"/>
      <c r="C11" s="28"/>
      <c r="D11" s="29"/>
      <c r="E11" s="29"/>
      <c r="F11" s="30" t="s">
        <v>27</v>
      </c>
      <c r="G11" s="30" t="s">
        <v>499</v>
      </c>
      <c r="H11" s="30" t="s">
        <v>28</v>
      </c>
      <c r="I11" s="30" t="s">
        <v>29</v>
      </c>
      <c r="J11" s="30" t="s">
        <v>28</v>
      </c>
      <c r="K11" s="30" t="s">
        <v>29</v>
      </c>
      <c r="L11" s="70" t="s">
        <v>32</v>
      </c>
    </row>
    <row r="12" spans="1:12" ht="13.5" thickBot="1">
      <c r="A12" s="22" t="s">
        <v>36</v>
      </c>
      <c r="B12" s="31" t="s">
        <v>5</v>
      </c>
      <c r="C12" s="83" t="s">
        <v>34</v>
      </c>
      <c r="D12" s="84"/>
      <c r="E12" s="84"/>
      <c r="F12" s="89"/>
      <c r="G12" s="89"/>
      <c r="H12" s="84"/>
      <c r="I12" s="84"/>
      <c r="J12" s="84"/>
      <c r="K12" s="84"/>
      <c r="L12" s="85"/>
    </row>
    <row r="13" spans="1:12" ht="12.75">
      <c r="A13" s="71" t="s">
        <v>39</v>
      </c>
      <c r="B13" s="36" t="s">
        <v>7</v>
      </c>
      <c r="C13" s="37" t="s">
        <v>19</v>
      </c>
      <c r="D13" s="38" t="s">
        <v>6</v>
      </c>
      <c r="E13" s="38">
        <v>4.5</v>
      </c>
      <c r="F13" s="56">
        <v>254.17</v>
      </c>
      <c r="G13" s="56">
        <f>F13*0.25+F13</f>
        <v>317.7125</v>
      </c>
      <c r="H13" s="4">
        <f>G13*0.6</f>
        <v>190.62749999999997</v>
      </c>
      <c r="I13" s="4">
        <f>G13*0.4</f>
        <v>127.085</v>
      </c>
      <c r="J13" s="4">
        <f>H13*E13</f>
        <v>857.8237499999999</v>
      </c>
      <c r="K13" s="4">
        <f>I13*E13</f>
        <v>571.8824999999999</v>
      </c>
      <c r="L13" s="72">
        <f>K13+J13</f>
        <v>1429.7062499999997</v>
      </c>
    </row>
    <row r="14" spans="1:12" ht="22.5">
      <c r="A14" s="71" t="s">
        <v>40</v>
      </c>
      <c r="B14" s="36" t="s">
        <v>42</v>
      </c>
      <c r="C14" s="37" t="s">
        <v>41</v>
      </c>
      <c r="D14" s="38" t="s">
        <v>6</v>
      </c>
      <c r="E14" s="38">
        <v>360</v>
      </c>
      <c r="F14" s="56">
        <v>6.23</v>
      </c>
      <c r="G14" s="56">
        <f aca="true" t="shared" si="0" ref="G14:G21">F14*0.25+F14</f>
        <v>7.7875000000000005</v>
      </c>
      <c r="H14" s="4">
        <f aca="true" t="shared" si="1" ref="H14:H21">G14*0.6</f>
        <v>4.6725</v>
      </c>
      <c r="I14" s="4">
        <f aca="true" t="shared" si="2" ref="I14:I21">G14*0.4</f>
        <v>3.115</v>
      </c>
      <c r="J14" s="4">
        <f aca="true" t="shared" si="3" ref="J14:J21">H14*E14</f>
        <v>1682.1000000000001</v>
      </c>
      <c r="K14" s="4">
        <f aca="true" t="shared" si="4" ref="K14:K21">I14*E14</f>
        <v>1121.4</v>
      </c>
      <c r="L14" s="72">
        <f aca="true" t="shared" si="5" ref="L14:L21">K14+J14</f>
        <v>2803.5</v>
      </c>
    </row>
    <row r="15" spans="1:12" ht="22.5">
      <c r="A15" s="71" t="s">
        <v>43</v>
      </c>
      <c r="B15" s="36" t="s">
        <v>45</v>
      </c>
      <c r="C15" s="37" t="s">
        <v>44</v>
      </c>
      <c r="D15" s="38" t="s">
        <v>6</v>
      </c>
      <c r="E15" s="38">
        <v>77</v>
      </c>
      <c r="F15" s="35">
        <v>28.51</v>
      </c>
      <c r="G15" s="56">
        <f t="shared" si="0"/>
        <v>35.6375</v>
      </c>
      <c r="H15" s="4">
        <f t="shared" si="1"/>
        <v>21.3825</v>
      </c>
      <c r="I15" s="4">
        <f t="shared" si="2"/>
        <v>14.255000000000003</v>
      </c>
      <c r="J15" s="4">
        <f t="shared" si="3"/>
        <v>1646.4525</v>
      </c>
      <c r="K15" s="4">
        <f t="shared" si="4"/>
        <v>1097.6350000000002</v>
      </c>
      <c r="L15" s="72">
        <f t="shared" si="5"/>
        <v>2744.0875000000005</v>
      </c>
    </row>
    <row r="16" spans="1:12" ht="22.5">
      <c r="A16" s="71">
        <v>73672</v>
      </c>
      <c r="B16" s="36" t="s">
        <v>46</v>
      </c>
      <c r="C16" s="37" t="s">
        <v>47</v>
      </c>
      <c r="D16" s="38" t="s">
        <v>6</v>
      </c>
      <c r="E16" s="38">
        <v>1003.12</v>
      </c>
      <c r="F16" s="32">
        <v>0.34</v>
      </c>
      <c r="G16" s="56">
        <f t="shared" si="0"/>
        <v>0.42500000000000004</v>
      </c>
      <c r="H16" s="4">
        <f t="shared" si="1"/>
        <v>0.255</v>
      </c>
      <c r="I16" s="4">
        <f t="shared" si="2"/>
        <v>0.17000000000000004</v>
      </c>
      <c r="J16" s="4">
        <f t="shared" si="3"/>
        <v>255.7956</v>
      </c>
      <c r="K16" s="4">
        <f t="shared" si="4"/>
        <v>170.53040000000004</v>
      </c>
      <c r="L16" s="72">
        <f t="shared" si="5"/>
        <v>426.326</v>
      </c>
    </row>
    <row r="17" spans="1:12" ht="22.5">
      <c r="A17" s="71" t="s">
        <v>48</v>
      </c>
      <c r="B17" s="36" t="s">
        <v>49</v>
      </c>
      <c r="C17" s="37" t="s">
        <v>50</v>
      </c>
      <c r="D17" s="38" t="s">
        <v>26</v>
      </c>
      <c r="E17" s="38">
        <v>1</v>
      </c>
      <c r="F17" s="32">
        <v>1004.43</v>
      </c>
      <c r="G17" s="56">
        <f t="shared" si="0"/>
        <v>1255.5375</v>
      </c>
      <c r="H17" s="4">
        <f t="shared" si="1"/>
        <v>753.3224999999999</v>
      </c>
      <c r="I17" s="4">
        <f t="shared" si="2"/>
        <v>502.215</v>
      </c>
      <c r="J17" s="4">
        <f t="shared" si="3"/>
        <v>753.3224999999999</v>
      </c>
      <c r="K17" s="4">
        <f t="shared" si="4"/>
        <v>502.215</v>
      </c>
      <c r="L17" s="72">
        <f t="shared" si="5"/>
        <v>1255.5375</v>
      </c>
    </row>
    <row r="18" spans="1:12" ht="45">
      <c r="A18" s="71" t="s">
        <v>51</v>
      </c>
      <c r="B18" s="36" t="s">
        <v>52</v>
      </c>
      <c r="C18" s="37" t="s">
        <v>53</v>
      </c>
      <c r="D18" s="38" t="s">
        <v>26</v>
      </c>
      <c r="E18" s="38">
        <v>1</v>
      </c>
      <c r="F18" s="33">
        <v>626.58</v>
      </c>
      <c r="G18" s="56">
        <f t="shared" si="0"/>
        <v>783.225</v>
      </c>
      <c r="H18" s="4">
        <f t="shared" si="1"/>
        <v>469.935</v>
      </c>
      <c r="I18" s="4">
        <f t="shared" si="2"/>
        <v>313.29</v>
      </c>
      <c r="J18" s="4">
        <f t="shared" si="3"/>
        <v>469.935</v>
      </c>
      <c r="K18" s="4">
        <f t="shared" si="4"/>
        <v>313.29</v>
      </c>
      <c r="L18" s="72">
        <f t="shared" si="5"/>
        <v>783.225</v>
      </c>
    </row>
    <row r="19" spans="1:12" ht="33.75">
      <c r="A19" s="71">
        <v>73658</v>
      </c>
      <c r="B19" s="36" t="s">
        <v>54</v>
      </c>
      <c r="C19" s="37" t="s">
        <v>55</v>
      </c>
      <c r="D19" s="38" t="s">
        <v>26</v>
      </c>
      <c r="E19" s="38">
        <v>1</v>
      </c>
      <c r="F19" s="33">
        <v>325.74</v>
      </c>
      <c r="G19" s="56">
        <f t="shared" si="0"/>
        <v>407.175</v>
      </c>
      <c r="H19" s="4">
        <f t="shared" si="1"/>
        <v>244.305</v>
      </c>
      <c r="I19" s="4">
        <f t="shared" si="2"/>
        <v>162.87</v>
      </c>
      <c r="J19" s="4">
        <f t="shared" si="3"/>
        <v>244.305</v>
      </c>
      <c r="K19" s="4">
        <f t="shared" si="4"/>
        <v>162.87</v>
      </c>
      <c r="L19" s="72">
        <f t="shared" si="5"/>
        <v>407.175</v>
      </c>
    </row>
    <row r="20" spans="1:12" ht="22.5">
      <c r="A20" s="71" t="s">
        <v>57</v>
      </c>
      <c r="B20" s="36" t="s">
        <v>56</v>
      </c>
      <c r="C20" s="37" t="s">
        <v>59</v>
      </c>
      <c r="D20" s="38" t="s">
        <v>12</v>
      </c>
      <c r="E20" s="38">
        <v>10</v>
      </c>
      <c r="F20" s="33">
        <v>141.89</v>
      </c>
      <c r="G20" s="56">
        <f t="shared" si="0"/>
        <v>177.36249999999998</v>
      </c>
      <c r="H20" s="4">
        <f t="shared" si="1"/>
        <v>106.41749999999999</v>
      </c>
      <c r="I20" s="4">
        <f t="shared" si="2"/>
        <v>70.945</v>
      </c>
      <c r="J20" s="4">
        <f t="shared" si="3"/>
        <v>1064.175</v>
      </c>
      <c r="K20" s="4">
        <f t="shared" si="4"/>
        <v>709.4499999999999</v>
      </c>
      <c r="L20" s="72">
        <f t="shared" si="5"/>
        <v>1773.625</v>
      </c>
    </row>
    <row r="21" spans="1:12" ht="34.5" thickBot="1">
      <c r="A21" s="71" t="s">
        <v>60</v>
      </c>
      <c r="B21" s="36" t="s">
        <v>58</v>
      </c>
      <c r="C21" s="37" t="s">
        <v>61</v>
      </c>
      <c r="D21" s="38" t="s">
        <v>12</v>
      </c>
      <c r="E21" s="38">
        <v>40</v>
      </c>
      <c r="F21" s="34">
        <v>129.24</v>
      </c>
      <c r="G21" s="56">
        <f t="shared" si="0"/>
        <v>161.55</v>
      </c>
      <c r="H21" s="4">
        <f t="shared" si="1"/>
        <v>96.93</v>
      </c>
      <c r="I21" s="4">
        <f t="shared" si="2"/>
        <v>64.62</v>
      </c>
      <c r="J21" s="4">
        <f t="shared" si="3"/>
        <v>3877.2000000000003</v>
      </c>
      <c r="K21" s="4">
        <f t="shared" si="4"/>
        <v>2584.8</v>
      </c>
      <c r="L21" s="72">
        <f t="shared" si="5"/>
        <v>6462</v>
      </c>
    </row>
    <row r="22" spans="1:12" ht="13.5" thickBot="1">
      <c r="A22" s="73"/>
      <c r="B22" s="86" t="s">
        <v>8</v>
      </c>
      <c r="C22" s="87"/>
      <c r="D22" s="87"/>
      <c r="E22" s="87"/>
      <c r="F22" s="87"/>
      <c r="G22" s="39"/>
      <c r="H22" s="39"/>
      <c r="I22" s="39"/>
      <c r="J22" s="40">
        <f>SUM(J13:J21)</f>
        <v>10851.109350000002</v>
      </c>
      <c r="K22" s="40">
        <f>SUM(K13:K21)</f>
        <v>7234.072900000001</v>
      </c>
      <c r="L22" s="47">
        <f>SUM(L13:L21)</f>
        <v>18085.182249999998</v>
      </c>
    </row>
    <row r="23" spans="1:12" ht="13.5" thickBot="1">
      <c r="A23" s="22" t="s">
        <v>36</v>
      </c>
      <c r="B23" s="31" t="s">
        <v>10</v>
      </c>
      <c r="C23" s="83" t="s">
        <v>62</v>
      </c>
      <c r="D23" s="84"/>
      <c r="E23" s="84"/>
      <c r="F23" s="89"/>
      <c r="G23" s="89"/>
      <c r="H23" s="84"/>
      <c r="I23" s="84"/>
      <c r="J23" s="84"/>
      <c r="K23" s="84"/>
      <c r="L23" s="85"/>
    </row>
    <row r="24" spans="1:12" ht="22.5">
      <c r="A24" s="71" t="s">
        <v>65</v>
      </c>
      <c r="B24" s="36" t="s">
        <v>11</v>
      </c>
      <c r="C24" s="37" t="s">
        <v>66</v>
      </c>
      <c r="D24" s="38" t="s">
        <v>9</v>
      </c>
      <c r="E24" s="38">
        <v>82.66</v>
      </c>
      <c r="F24" s="56">
        <v>26.65</v>
      </c>
      <c r="G24" s="56">
        <f>F24*0.25+F24</f>
        <v>33.3125</v>
      </c>
      <c r="H24" s="4">
        <f>G24*0.6</f>
        <v>19.9875</v>
      </c>
      <c r="I24" s="4">
        <f>G24*0.4</f>
        <v>13.325000000000001</v>
      </c>
      <c r="J24" s="4">
        <f>H24*E24</f>
        <v>1652.16675</v>
      </c>
      <c r="K24" s="4">
        <f>I24*E24</f>
        <v>1101.4445</v>
      </c>
      <c r="L24" s="72">
        <f>K24+J24</f>
        <v>2753.61125</v>
      </c>
    </row>
    <row r="25" spans="1:12" ht="37.5" customHeight="1">
      <c r="A25" s="71">
        <v>72920</v>
      </c>
      <c r="B25" s="36" t="s">
        <v>63</v>
      </c>
      <c r="C25" s="37" t="s">
        <v>68</v>
      </c>
      <c r="D25" s="38" t="s">
        <v>9</v>
      </c>
      <c r="E25" s="38">
        <v>52.42</v>
      </c>
      <c r="F25" s="56">
        <v>11.31</v>
      </c>
      <c r="G25" s="56">
        <f>F25*0.25+F25</f>
        <v>14.137500000000001</v>
      </c>
      <c r="H25" s="4">
        <f>G25*0.6</f>
        <v>8.4825</v>
      </c>
      <c r="I25" s="4">
        <f>G25*0.4</f>
        <v>5.655000000000001</v>
      </c>
      <c r="J25" s="4">
        <f>H25*E25</f>
        <v>444.65265</v>
      </c>
      <c r="K25" s="4">
        <f>I25*E25</f>
        <v>296.4351000000001</v>
      </c>
      <c r="L25" s="72">
        <f>K25+J25</f>
        <v>741.0877500000001</v>
      </c>
    </row>
    <row r="26" spans="1:12" ht="24" customHeight="1">
      <c r="A26" s="71">
        <v>72898</v>
      </c>
      <c r="B26" s="36" t="s">
        <v>64</v>
      </c>
      <c r="C26" s="37" t="s">
        <v>69</v>
      </c>
      <c r="D26" s="38" t="s">
        <v>9</v>
      </c>
      <c r="E26" s="38">
        <v>46.53</v>
      </c>
      <c r="F26" s="35">
        <v>0.7</v>
      </c>
      <c r="G26" s="56">
        <f>F26*0.25+F26</f>
        <v>0.875</v>
      </c>
      <c r="H26" s="4">
        <f>G26*0.6</f>
        <v>0.525</v>
      </c>
      <c r="I26" s="4">
        <f>G26*0.4</f>
        <v>0.35000000000000003</v>
      </c>
      <c r="J26" s="4">
        <f>H26*E26</f>
        <v>24.428250000000002</v>
      </c>
      <c r="K26" s="4">
        <f>I26*E26</f>
        <v>16.285500000000003</v>
      </c>
      <c r="L26" s="72">
        <f>K26+J26</f>
        <v>40.713750000000005</v>
      </c>
    </row>
    <row r="27" spans="1:12" ht="23.25" thickBot="1">
      <c r="A27" s="71">
        <v>72900</v>
      </c>
      <c r="B27" s="36" t="s">
        <v>67</v>
      </c>
      <c r="C27" s="37" t="s">
        <v>70</v>
      </c>
      <c r="D27" s="38" t="s">
        <v>9</v>
      </c>
      <c r="E27" s="38">
        <v>46.53</v>
      </c>
      <c r="F27" s="56">
        <v>3.63</v>
      </c>
      <c r="G27" s="56">
        <f>F27*0.25+F27</f>
        <v>4.5375</v>
      </c>
      <c r="H27" s="4">
        <f>G27*0.6</f>
        <v>2.7224999999999997</v>
      </c>
      <c r="I27" s="4">
        <f>G27*0.4</f>
        <v>1.815</v>
      </c>
      <c r="J27" s="4">
        <f>H27*E27</f>
        <v>126.67792499999999</v>
      </c>
      <c r="K27" s="4">
        <f>I27*E27</f>
        <v>84.45195</v>
      </c>
      <c r="L27" s="72">
        <f>K27+J27</f>
        <v>211.12987499999997</v>
      </c>
    </row>
    <row r="28" spans="1:12" ht="13.5" customHeight="1" thickBot="1">
      <c r="A28" s="74"/>
      <c r="B28" s="86" t="s">
        <v>20</v>
      </c>
      <c r="C28" s="87"/>
      <c r="D28" s="87"/>
      <c r="E28" s="87"/>
      <c r="F28" s="87"/>
      <c r="G28" s="39"/>
      <c r="H28" s="39"/>
      <c r="I28" s="39"/>
      <c r="J28" s="40">
        <f>SUM(J24:J27)</f>
        <v>2247.925575</v>
      </c>
      <c r="K28" s="40">
        <f>SUM(K24:K27)</f>
        <v>1498.61705</v>
      </c>
      <c r="L28" s="47">
        <f>SUM(L24:L27)</f>
        <v>3746.542625</v>
      </c>
    </row>
    <row r="29" spans="1:12" ht="13.5" thickBot="1">
      <c r="A29" s="22" t="s">
        <v>36</v>
      </c>
      <c r="B29" s="31" t="s">
        <v>21</v>
      </c>
      <c r="C29" s="83" t="s">
        <v>71</v>
      </c>
      <c r="D29" s="84"/>
      <c r="E29" s="84"/>
      <c r="F29" s="84"/>
      <c r="G29" s="84"/>
      <c r="H29" s="84"/>
      <c r="I29" s="84"/>
      <c r="J29" s="84"/>
      <c r="K29" s="84"/>
      <c r="L29" s="85"/>
    </row>
    <row r="30" spans="1:12" ht="22.5">
      <c r="A30" s="71" t="s">
        <v>76</v>
      </c>
      <c r="B30" s="36" t="s">
        <v>22</v>
      </c>
      <c r="C30" s="37" t="s">
        <v>78</v>
      </c>
      <c r="D30" s="38" t="s">
        <v>12</v>
      </c>
      <c r="E30" s="38">
        <v>389.98</v>
      </c>
      <c r="F30" s="4">
        <v>79.55</v>
      </c>
      <c r="G30" s="56">
        <f aca="true" t="shared" si="6" ref="G30:G35">F30*0.25+F30</f>
        <v>99.4375</v>
      </c>
      <c r="H30" s="4">
        <f aca="true" t="shared" si="7" ref="H30:H35">G30*0.6</f>
        <v>59.662499999999994</v>
      </c>
      <c r="I30" s="4">
        <f aca="true" t="shared" si="8" ref="I30:I35">G30*0.4</f>
        <v>39.775000000000006</v>
      </c>
      <c r="J30" s="4">
        <f aca="true" t="shared" si="9" ref="J30:J35">H30*E30</f>
        <v>23267.18175</v>
      </c>
      <c r="K30" s="4">
        <f aca="true" t="shared" si="10" ref="K30:K35">I30*E30</f>
        <v>15511.454500000003</v>
      </c>
      <c r="L30" s="72">
        <f aca="true" t="shared" si="11" ref="L30:L35">K30+J30</f>
        <v>38778.63625</v>
      </c>
    </row>
    <row r="31" spans="1:12" ht="22.5">
      <c r="A31" s="71" t="s">
        <v>77</v>
      </c>
      <c r="B31" s="36" t="s">
        <v>23</v>
      </c>
      <c r="C31" s="37" t="s">
        <v>79</v>
      </c>
      <c r="D31" s="38" t="s">
        <v>12</v>
      </c>
      <c r="E31" s="38">
        <v>389.98</v>
      </c>
      <c r="F31" s="4">
        <v>34.47</v>
      </c>
      <c r="G31" s="56">
        <f t="shared" si="6"/>
        <v>43.0875</v>
      </c>
      <c r="H31" s="4">
        <f t="shared" si="7"/>
        <v>25.8525</v>
      </c>
      <c r="I31" s="4">
        <f t="shared" si="8"/>
        <v>17.235</v>
      </c>
      <c r="J31" s="4">
        <f t="shared" si="9"/>
        <v>10081.95795</v>
      </c>
      <c r="K31" s="4">
        <f t="shared" si="10"/>
        <v>6721.3053</v>
      </c>
      <c r="L31" s="72">
        <f t="shared" si="11"/>
        <v>16803.26325</v>
      </c>
    </row>
    <row r="32" spans="1:12" ht="12.75">
      <c r="A32" s="71">
        <v>91</v>
      </c>
      <c r="B32" s="36" t="s">
        <v>72</v>
      </c>
      <c r="C32" s="37" t="s">
        <v>80</v>
      </c>
      <c r="D32" s="38" t="s">
        <v>12</v>
      </c>
      <c r="E32" s="38">
        <v>45.73</v>
      </c>
      <c r="F32" s="4">
        <v>55</v>
      </c>
      <c r="G32" s="56">
        <f t="shared" si="6"/>
        <v>68.75</v>
      </c>
      <c r="H32" s="4">
        <f t="shared" si="7"/>
        <v>41.25</v>
      </c>
      <c r="I32" s="4">
        <f t="shared" si="8"/>
        <v>27.5</v>
      </c>
      <c r="J32" s="4">
        <f t="shared" si="9"/>
        <v>1886.3625</v>
      </c>
      <c r="K32" s="4">
        <f t="shared" si="10"/>
        <v>1257.5749999999998</v>
      </c>
      <c r="L32" s="72">
        <f t="shared" si="11"/>
        <v>3143.9375</v>
      </c>
    </row>
    <row r="33" spans="1:12" ht="22.5">
      <c r="A33" s="71">
        <v>6058</v>
      </c>
      <c r="B33" s="36" t="s">
        <v>73</v>
      </c>
      <c r="C33" s="37" t="s">
        <v>81</v>
      </c>
      <c r="D33" s="38" t="s">
        <v>16</v>
      </c>
      <c r="E33" s="38">
        <v>36.1</v>
      </c>
      <c r="F33" s="4">
        <v>16.48</v>
      </c>
      <c r="G33" s="56">
        <f t="shared" si="6"/>
        <v>20.6</v>
      </c>
      <c r="H33" s="4">
        <f t="shared" si="7"/>
        <v>12.360000000000001</v>
      </c>
      <c r="I33" s="4">
        <f t="shared" si="8"/>
        <v>8.24</v>
      </c>
      <c r="J33" s="4">
        <f t="shared" si="9"/>
        <v>446.1960000000001</v>
      </c>
      <c r="K33" s="4">
        <f t="shared" si="10"/>
        <v>297.464</v>
      </c>
      <c r="L33" s="72">
        <f t="shared" si="11"/>
        <v>743.6600000000001</v>
      </c>
    </row>
    <row r="34" spans="1:12" ht="22.5">
      <c r="A34" s="71">
        <v>72105</v>
      </c>
      <c r="B34" s="36" t="s">
        <v>74</v>
      </c>
      <c r="C34" s="37" t="s">
        <v>82</v>
      </c>
      <c r="D34" s="38" t="s">
        <v>16</v>
      </c>
      <c r="E34" s="38">
        <v>77.73</v>
      </c>
      <c r="F34" s="56">
        <v>35.83</v>
      </c>
      <c r="G34" s="56">
        <f t="shared" si="6"/>
        <v>44.787499999999994</v>
      </c>
      <c r="H34" s="4">
        <f t="shared" si="7"/>
        <v>26.872499999999995</v>
      </c>
      <c r="I34" s="4">
        <f t="shared" si="8"/>
        <v>17.915</v>
      </c>
      <c r="J34" s="4">
        <f t="shared" si="9"/>
        <v>2088.7994249999997</v>
      </c>
      <c r="K34" s="4">
        <f t="shared" si="10"/>
        <v>1392.53295</v>
      </c>
      <c r="L34" s="72">
        <f t="shared" si="11"/>
        <v>3481.332375</v>
      </c>
    </row>
    <row r="35" spans="1:12" ht="23.25" thickBot="1">
      <c r="A35" s="71">
        <v>72107</v>
      </c>
      <c r="B35" s="36" t="s">
        <v>75</v>
      </c>
      <c r="C35" s="37" t="s">
        <v>83</v>
      </c>
      <c r="D35" s="38" t="s">
        <v>16</v>
      </c>
      <c r="E35" s="38">
        <v>369.91</v>
      </c>
      <c r="F35" s="63">
        <v>18.52</v>
      </c>
      <c r="G35" s="56">
        <f t="shared" si="6"/>
        <v>23.15</v>
      </c>
      <c r="H35" s="4">
        <f t="shared" si="7"/>
        <v>13.889999999999999</v>
      </c>
      <c r="I35" s="4">
        <f t="shared" si="8"/>
        <v>9.26</v>
      </c>
      <c r="J35" s="4">
        <f t="shared" si="9"/>
        <v>5138.0499</v>
      </c>
      <c r="K35" s="4">
        <f t="shared" si="10"/>
        <v>3425.3666000000003</v>
      </c>
      <c r="L35" s="72">
        <f t="shared" si="11"/>
        <v>8563.4165</v>
      </c>
    </row>
    <row r="36" spans="1:12" ht="13.5" thickBot="1">
      <c r="A36" s="75"/>
      <c r="B36" s="86" t="s">
        <v>13</v>
      </c>
      <c r="C36" s="87"/>
      <c r="D36" s="87"/>
      <c r="E36" s="87"/>
      <c r="F36" s="87"/>
      <c r="G36" s="39"/>
      <c r="H36" s="39"/>
      <c r="I36" s="39"/>
      <c r="J36" s="40">
        <f>SUM(J30:J35)</f>
        <v>42908.547525</v>
      </c>
      <c r="K36" s="40">
        <f>SUM(K30:K35)</f>
        <v>28605.698350000006</v>
      </c>
      <c r="L36" s="47">
        <f>SUM(L30:L35)</f>
        <v>71514.245875</v>
      </c>
    </row>
    <row r="37" spans="1:12" ht="13.5" thickBot="1">
      <c r="A37" s="22" t="s">
        <v>36</v>
      </c>
      <c r="B37" s="31" t="s">
        <v>14</v>
      </c>
      <c r="C37" s="98" t="s">
        <v>94</v>
      </c>
      <c r="D37" s="84"/>
      <c r="E37" s="84"/>
      <c r="F37" s="84"/>
      <c r="G37" s="84"/>
      <c r="H37" s="84"/>
      <c r="I37" s="84"/>
      <c r="J37" s="84"/>
      <c r="K37" s="84"/>
      <c r="L37" s="85"/>
    </row>
    <row r="38" spans="1:12" ht="22.5">
      <c r="A38" s="71" t="s">
        <v>95</v>
      </c>
      <c r="B38" s="41" t="s">
        <v>15</v>
      </c>
      <c r="C38" s="37" t="s">
        <v>102</v>
      </c>
      <c r="D38" s="36" t="s">
        <v>16</v>
      </c>
      <c r="E38" s="38">
        <v>332</v>
      </c>
      <c r="F38" s="4">
        <v>27.7</v>
      </c>
      <c r="G38" s="56">
        <f aca="true" t="shared" si="12" ref="G38:G44">F38*0.25+F38</f>
        <v>34.625</v>
      </c>
      <c r="H38" s="4">
        <f aca="true" t="shared" si="13" ref="H38:H44">G38*0.6</f>
        <v>20.775</v>
      </c>
      <c r="I38" s="4">
        <f aca="true" t="shared" si="14" ref="I38:I44">G38*0.4</f>
        <v>13.850000000000001</v>
      </c>
      <c r="J38" s="4">
        <f aca="true" t="shared" si="15" ref="J38:J44">H38*E38</f>
        <v>6897.299999999999</v>
      </c>
      <c r="K38" s="4">
        <f aca="true" t="shared" si="16" ref="K38:K44">I38*E38</f>
        <v>4598.200000000001</v>
      </c>
      <c r="L38" s="72">
        <f aca="true" t="shared" si="17" ref="L38:L44">K38+J38</f>
        <v>11495.5</v>
      </c>
    </row>
    <row r="39" spans="1:12" ht="22.5">
      <c r="A39" s="71" t="s">
        <v>96</v>
      </c>
      <c r="B39" s="41" t="s">
        <v>24</v>
      </c>
      <c r="C39" s="37" t="s">
        <v>103</v>
      </c>
      <c r="D39" s="36" t="s">
        <v>33</v>
      </c>
      <c r="E39" s="38">
        <v>166</v>
      </c>
      <c r="F39" s="4">
        <v>6</v>
      </c>
      <c r="G39" s="56">
        <f t="shared" si="12"/>
        <v>7.5</v>
      </c>
      <c r="H39" s="4">
        <f t="shared" si="13"/>
        <v>4.5</v>
      </c>
      <c r="I39" s="4">
        <f t="shared" si="14"/>
        <v>3</v>
      </c>
      <c r="J39" s="4">
        <f t="shared" si="15"/>
        <v>747</v>
      </c>
      <c r="K39" s="4">
        <f t="shared" si="16"/>
        <v>498</v>
      </c>
      <c r="L39" s="72">
        <f t="shared" si="17"/>
        <v>1245</v>
      </c>
    </row>
    <row r="40" spans="1:13" ht="12.75">
      <c r="A40" s="71" t="s">
        <v>97</v>
      </c>
      <c r="B40" s="41" t="s">
        <v>25</v>
      </c>
      <c r="C40" s="37" t="s">
        <v>104</v>
      </c>
      <c r="D40" s="36" t="s">
        <v>9</v>
      </c>
      <c r="E40" s="38">
        <v>1.92</v>
      </c>
      <c r="F40" s="4">
        <v>66.15</v>
      </c>
      <c r="G40" s="56">
        <f t="shared" si="12"/>
        <v>82.6875</v>
      </c>
      <c r="H40" s="4">
        <f t="shared" si="13"/>
        <v>49.6125</v>
      </c>
      <c r="I40" s="4">
        <f t="shared" si="14"/>
        <v>33.075</v>
      </c>
      <c r="J40" s="4">
        <f t="shared" si="15"/>
        <v>95.25599999999999</v>
      </c>
      <c r="K40" s="4">
        <f t="shared" si="16"/>
        <v>63.504000000000005</v>
      </c>
      <c r="L40" s="72">
        <f t="shared" si="17"/>
        <v>158.76</v>
      </c>
      <c r="M40" s="3"/>
    </row>
    <row r="41" spans="1:13" ht="12.75">
      <c r="A41" s="71" t="s">
        <v>98</v>
      </c>
      <c r="B41" s="41" t="s">
        <v>84</v>
      </c>
      <c r="C41" s="37" t="s">
        <v>105</v>
      </c>
      <c r="D41" s="36" t="s">
        <v>12</v>
      </c>
      <c r="E41" s="38">
        <v>294.22</v>
      </c>
      <c r="F41" s="4">
        <v>16.96</v>
      </c>
      <c r="G41" s="56">
        <f t="shared" si="12"/>
        <v>21.200000000000003</v>
      </c>
      <c r="H41" s="4">
        <f t="shared" si="13"/>
        <v>12.72</v>
      </c>
      <c r="I41" s="4">
        <f t="shared" si="14"/>
        <v>8.480000000000002</v>
      </c>
      <c r="J41" s="4">
        <f t="shared" si="15"/>
        <v>3742.4784000000004</v>
      </c>
      <c r="K41" s="4">
        <f t="shared" si="16"/>
        <v>2494.985600000001</v>
      </c>
      <c r="L41" s="72">
        <f t="shared" si="17"/>
        <v>6237.464000000002</v>
      </c>
      <c r="M41" s="3"/>
    </row>
    <row r="42" spans="1:13" ht="22.5">
      <c r="A42" s="71" t="s">
        <v>96</v>
      </c>
      <c r="B42" s="41" t="s">
        <v>85</v>
      </c>
      <c r="C42" s="37" t="s">
        <v>103</v>
      </c>
      <c r="D42" s="36" t="s">
        <v>33</v>
      </c>
      <c r="E42" s="38">
        <v>1225.2</v>
      </c>
      <c r="F42" s="4">
        <v>6</v>
      </c>
      <c r="G42" s="56">
        <f t="shared" si="12"/>
        <v>7.5</v>
      </c>
      <c r="H42" s="4">
        <f t="shared" si="13"/>
        <v>4.5</v>
      </c>
      <c r="I42" s="4">
        <f t="shared" si="14"/>
        <v>3</v>
      </c>
      <c r="J42" s="4">
        <f t="shared" si="15"/>
        <v>5513.400000000001</v>
      </c>
      <c r="K42" s="4">
        <f t="shared" si="16"/>
        <v>3675.6000000000004</v>
      </c>
      <c r="L42" s="72">
        <f t="shared" si="17"/>
        <v>9189</v>
      </c>
      <c r="M42" s="3"/>
    </row>
    <row r="43" spans="1:13" ht="22.5">
      <c r="A43" s="71" t="s">
        <v>99</v>
      </c>
      <c r="B43" s="41" t="s">
        <v>86</v>
      </c>
      <c r="C43" s="37" t="s">
        <v>106</v>
      </c>
      <c r="D43" s="36" t="s">
        <v>33</v>
      </c>
      <c r="E43" s="38">
        <v>500.43</v>
      </c>
      <c r="F43" s="4">
        <v>6.4</v>
      </c>
      <c r="G43" s="56">
        <f t="shared" si="12"/>
        <v>8</v>
      </c>
      <c r="H43" s="4">
        <f t="shared" si="13"/>
        <v>4.8</v>
      </c>
      <c r="I43" s="4">
        <f t="shared" si="14"/>
        <v>3.2</v>
      </c>
      <c r="J43" s="4">
        <f t="shared" si="15"/>
        <v>2402.064</v>
      </c>
      <c r="K43" s="4">
        <f t="shared" si="16"/>
        <v>1601.3760000000002</v>
      </c>
      <c r="L43" s="72">
        <f t="shared" si="17"/>
        <v>4003.44</v>
      </c>
      <c r="M43" s="3"/>
    </row>
    <row r="44" spans="1:13" ht="23.25" thickBot="1">
      <c r="A44" s="71" t="s">
        <v>100</v>
      </c>
      <c r="B44" s="41" t="s">
        <v>87</v>
      </c>
      <c r="C44" s="37" t="s">
        <v>107</v>
      </c>
      <c r="D44" s="36" t="s">
        <v>9</v>
      </c>
      <c r="E44" s="38">
        <v>28.32</v>
      </c>
      <c r="F44" s="4">
        <v>376.4</v>
      </c>
      <c r="G44" s="56">
        <f t="shared" si="12"/>
        <v>470.5</v>
      </c>
      <c r="H44" s="4">
        <f t="shared" si="13"/>
        <v>282.3</v>
      </c>
      <c r="I44" s="4">
        <f t="shared" si="14"/>
        <v>188.20000000000002</v>
      </c>
      <c r="J44" s="4">
        <f t="shared" si="15"/>
        <v>7994.736000000001</v>
      </c>
      <c r="K44" s="4">
        <f t="shared" si="16"/>
        <v>5329.8240000000005</v>
      </c>
      <c r="L44" s="72">
        <f t="shared" si="17"/>
        <v>13324.560000000001</v>
      </c>
      <c r="M44" s="3"/>
    </row>
    <row r="45" spans="1:13" ht="13.5" thickBot="1">
      <c r="A45" s="75"/>
      <c r="B45" s="86" t="s">
        <v>492</v>
      </c>
      <c r="C45" s="87"/>
      <c r="D45" s="87"/>
      <c r="E45" s="87"/>
      <c r="F45" s="87"/>
      <c r="G45" s="39"/>
      <c r="H45" s="39"/>
      <c r="I45" s="39"/>
      <c r="J45" s="40">
        <f>SUM(J38:J44)</f>
        <v>27392.2344</v>
      </c>
      <c r="K45" s="40">
        <f>SUM(K38:K44)</f>
        <v>18261.4896</v>
      </c>
      <c r="L45" s="47">
        <f>SUM(L38:L44)</f>
        <v>45653.724</v>
      </c>
      <c r="M45" s="3"/>
    </row>
    <row r="46" spans="1:13" ht="13.5" thickBot="1">
      <c r="A46" s="76"/>
      <c r="B46" s="61" t="s">
        <v>101</v>
      </c>
      <c r="C46" s="62"/>
      <c r="D46" s="42"/>
      <c r="E46" s="42"/>
      <c r="F46" s="42"/>
      <c r="G46" s="42"/>
      <c r="H46" s="42"/>
      <c r="I46" s="42"/>
      <c r="J46" s="42"/>
      <c r="K46" s="42"/>
      <c r="L46" s="77"/>
      <c r="M46" s="3"/>
    </row>
    <row r="47" spans="1:13" ht="33.75">
      <c r="A47" s="71">
        <v>84216</v>
      </c>
      <c r="B47" s="41" t="s">
        <v>88</v>
      </c>
      <c r="C47" s="37" t="s">
        <v>108</v>
      </c>
      <c r="D47" s="36" t="s">
        <v>16</v>
      </c>
      <c r="E47" s="38">
        <v>435.8</v>
      </c>
      <c r="F47" s="4">
        <v>19.21</v>
      </c>
      <c r="G47" s="56">
        <f aca="true" t="shared" si="18" ref="G47:G52">F47*0.25+F47</f>
        <v>24.012500000000003</v>
      </c>
      <c r="H47" s="4">
        <f aca="true" t="shared" si="19" ref="H47:H52">G47*0.6</f>
        <v>14.4075</v>
      </c>
      <c r="I47" s="4">
        <f aca="true" t="shared" si="20" ref="I47:I52">G47*0.4</f>
        <v>9.605000000000002</v>
      </c>
      <c r="J47" s="4">
        <f aca="true" t="shared" si="21" ref="J47:J52">H47*E47</f>
        <v>6278.788500000001</v>
      </c>
      <c r="K47" s="4">
        <f aca="true" t="shared" si="22" ref="K47:K52">I47*E47</f>
        <v>4185.859000000001</v>
      </c>
      <c r="L47" s="72">
        <f aca="true" t="shared" si="23" ref="L47:L52">K47+J47</f>
        <v>10464.647500000003</v>
      </c>
      <c r="M47" s="3"/>
    </row>
    <row r="48" spans="1:13" ht="22.5">
      <c r="A48" s="71" t="s">
        <v>96</v>
      </c>
      <c r="B48" s="41" t="s">
        <v>89</v>
      </c>
      <c r="C48" s="37" t="s">
        <v>103</v>
      </c>
      <c r="D48" s="36" t="s">
        <v>16</v>
      </c>
      <c r="E48" s="38">
        <v>2045.65</v>
      </c>
      <c r="F48" s="4">
        <v>6</v>
      </c>
      <c r="G48" s="56">
        <f t="shared" si="18"/>
        <v>7.5</v>
      </c>
      <c r="H48" s="4">
        <f t="shared" si="19"/>
        <v>4.5</v>
      </c>
      <c r="I48" s="4">
        <f t="shared" si="20"/>
        <v>3</v>
      </c>
      <c r="J48" s="4">
        <f t="shared" si="21"/>
        <v>9205.425000000001</v>
      </c>
      <c r="K48" s="4">
        <f t="shared" si="22"/>
        <v>6136.950000000001</v>
      </c>
      <c r="L48" s="72">
        <f t="shared" si="23"/>
        <v>15342.375000000002</v>
      </c>
      <c r="M48" s="3"/>
    </row>
    <row r="49" spans="1:13" ht="22.5">
      <c r="A49" s="71" t="s">
        <v>99</v>
      </c>
      <c r="B49" s="41" t="s">
        <v>90</v>
      </c>
      <c r="C49" s="37" t="s">
        <v>106</v>
      </c>
      <c r="D49" s="36" t="s">
        <v>16</v>
      </c>
      <c r="E49" s="38">
        <v>835.55</v>
      </c>
      <c r="F49" s="4">
        <v>6.4</v>
      </c>
      <c r="G49" s="56">
        <f t="shared" si="18"/>
        <v>8</v>
      </c>
      <c r="H49" s="4">
        <f t="shared" si="19"/>
        <v>4.8</v>
      </c>
      <c r="I49" s="4">
        <f t="shared" si="20"/>
        <v>3.2</v>
      </c>
      <c r="J49" s="4">
        <f t="shared" si="21"/>
        <v>4010.6399999999994</v>
      </c>
      <c r="K49" s="4">
        <f t="shared" si="22"/>
        <v>2673.76</v>
      </c>
      <c r="L49" s="72">
        <f t="shared" si="23"/>
        <v>6684.4</v>
      </c>
      <c r="M49" s="3"/>
    </row>
    <row r="50" spans="1:13" ht="22.5">
      <c r="A50" s="71" t="s">
        <v>100</v>
      </c>
      <c r="B50" s="41" t="s">
        <v>91</v>
      </c>
      <c r="C50" s="37" t="s">
        <v>107</v>
      </c>
      <c r="D50" s="36" t="s">
        <v>16</v>
      </c>
      <c r="E50" s="38">
        <v>25.33</v>
      </c>
      <c r="F50" s="4">
        <v>28.32</v>
      </c>
      <c r="G50" s="56">
        <f t="shared" si="18"/>
        <v>35.4</v>
      </c>
      <c r="H50" s="4">
        <f t="shared" si="19"/>
        <v>21.24</v>
      </c>
      <c r="I50" s="4">
        <f t="shared" si="20"/>
        <v>14.16</v>
      </c>
      <c r="J50" s="4">
        <f t="shared" si="21"/>
        <v>538.0092</v>
      </c>
      <c r="K50" s="4">
        <f t="shared" si="22"/>
        <v>358.6728</v>
      </c>
      <c r="L50" s="72">
        <f t="shared" si="23"/>
        <v>896.682</v>
      </c>
      <c r="M50" s="3"/>
    </row>
    <row r="51" spans="1:12" ht="22.5">
      <c r="A51" s="71">
        <v>3</v>
      </c>
      <c r="B51" s="41" t="s">
        <v>92</v>
      </c>
      <c r="C51" s="37" t="s">
        <v>110</v>
      </c>
      <c r="D51" s="36" t="s">
        <v>16</v>
      </c>
      <c r="E51" s="38">
        <v>410.46</v>
      </c>
      <c r="F51" s="4">
        <v>35</v>
      </c>
      <c r="G51" s="56">
        <f t="shared" si="18"/>
        <v>43.75</v>
      </c>
      <c r="H51" s="4">
        <f t="shared" si="19"/>
        <v>26.25</v>
      </c>
      <c r="I51" s="4">
        <f t="shared" si="20"/>
        <v>17.5</v>
      </c>
      <c r="J51" s="4">
        <f t="shared" si="21"/>
        <v>10774.574999999999</v>
      </c>
      <c r="K51" s="4">
        <f t="shared" si="22"/>
        <v>7183.049999999999</v>
      </c>
      <c r="L51" s="72">
        <f t="shared" si="23"/>
        <v>17957.625</v>
      </c>
    </row>
    <row r="52" spans="1:12" ht="23.25" thickBot="1">
      <c r="A52" s="71" t="s">
        <v>109</v>
      </c>
      <c r="B52" s="41" t="s">
        <v>93</v>
      </c>
      <c r="C52" s="37" t="s">
        <v>111</v>
      </c>
      <c r="D52" s="36" t="s">
        <v>16</v>
      </c>
      <c r="E52" s="38">
        <v>193.8</v>
      </c>
      <c r="F52" s="4">
        <v>11.89</v>
      </c>
      <c r="G52" s="56">
        <f t="shared" si="18"/>
        <v>14.8625</v>
      </c>
      <c r="H52" s="4">
        <f t="shared" si="19"/>
        <v>8.9175</v>
      </c>
      <c r="I52" s="4">
        <f t="shared" si="20"/>
        <v>5.945</v>
      </c>
      <c r="J52" s="4">
        <f t="shared" si="21"/>
        <v>1728.2115000000001</v>
      </c>
      <c r="K52" s="4">
        <f t="shared" si="22"/>
        <v>1152.141</v>
      </c>
      <c r="L52" s="72">
        <f t="shared" si="23"/>
        <v>2880.3525</v>
      </c>
    </row>
    <row r="53" spans="1:12" ht="13.5" customHeight="1" thickBot="1">
      <c r="A53" s="71"/>
      <c r="B53" s="88" t="s">
        <v>492</v>
      </c>
      <c r="C53" s="88"/>
      <c r="D53" s="88"/>
      <c r="E53" s="88"/>
      <c r="F53" s="88"/>
      <c r="G53" s="43"/>
      <c r="H53" s="43"/>
      <c r="I53" s="43"/>
      <c r="J53" s="44">
        <f>SUM(J47:J52)</f>
        <v>32535.649200000003</v>
      </c>
      <c r="K53" s="44">
        <f>SUM(K47:K52)</f>
        <v>21690.4328</v>
      </c>
      <c r="L53" s="47">
        <f>SUM(L47:L52)</f>
        <v>54226.08200000001</v>
      </c>
    </row>
    <row r="54" spans="1:12" ht="13.5" thickBot="1">
      <c r="A54" s="76"/>
      <c r="B54" s="61" t="s">
        <v>114</v>
      </c>
      <c r="C54" s="83" t="s">
        <v>112</v>
      </c>
      <c r="D54" s="84"/>
      <c r="E54" s="84"/>
      <c r="F54" s="84"/>
      <c r="G54" s="84"/>
      <c r="H54" s="84"/>
      <c r="I54" s="84"/>
      <c r="J54" s="84"/>
      <c r="K54" s="84"/>
      <c r="L54" s="85"/>
    </row>
    <row r="55" spans="1:12" ht="22.5">
      <c r="A55" s="71" t="s">
        <v>113</v>
      </c>
      <c r="B55" s="41" t="s">
        <v>115</v>
      </c>
      <c r="C55" s="37" t="s">
        <v>117</v>
      </c>
      <c r="D55" s="36" t="s">
        <v>16</v>
      </c>
      <c r="E55" s="38">
        <v>1038.99</v>
      </c>
      <c r="F55" s="4">
        <v>28.84</v>
      </c>
      <c r="G55" s="56">
        <f>F55*0.25+F55</f>
        <v>36.05</v>
      </c>
      <c r="H55" s="4">
        <f>G55*0.6</f>
        <v>21.63</v>
      </c>
      <c r="I55" s="4">
        <f>G55*0.4</f>
        <v>14.42</v>
      </c>
      <c r="J55" s="4">
        <f>H55*E55</f>
        <v>22473.3537</v>
      </c>
      <c r="K55" s="4">
        <f>I55*E55</f>
        <v>14982.2358</v>
      </c>
      <c r="L55" s="72">
        <f>K55+J55</f>
        <v>37455.5895</v>
      </c>
    </row>
    <row r="56" spans="1:12" ht="12.75">
      <c r="A56" s="71"/>
      <c r="B56" s="41"/>
      <c r="C56" s="45" t="s">
        <v>119</v>
      </c>
      <c r="D56" s="36"/>
      <c r="E56" s="38"/>
      <c r="F56" s="4"/>
      <c r="G56" s="4"/>
      <c r="H56" s="4"/>
      <c r="I56" s="4"/>
      <c r="J56" s="4"/>
      <c r="K56" s="4"/>
      <c r="L56" s="78"/>
    </row>
    <row r="57" spans="1:12" ht="34.5" thickBot="1">
      <c r="A57" s="71">
        <v>10</v>
      </c>
      <c r="B57" s="41" t="s">
        <v>116</v>
      </c>
      <c r="C57" s="37" t="s">
        <v>118</v>
      </c>
      <c r="D57" s="36" t="s">
        <v>16</v>
      </c>
      <c r="E57" s="38">
        <v>19.38</v>
      </c>
      <c r="F57" s="4">
        <v>78</v>
      </c>
      <c r="G57" s="56">
        <f>F57*0.25+F57</f>
        <v>97.5</v>
      </c>
      <c r="H57" s="4">
        <f>G57*0.6</f>
        <v>58.5</v>
      </c>
      <c r="I57" s="4">
        <f>G57*0.4</f>
        <v>39</v>
      </c>
      <c r="J57" s="4">
        <f>H57*E57</f>
        <v>1133.73</v>
      </c>
      <c r="K57" s="4">
        <f>I57*E57</f>
        <v>755.8199999999999</v>
      </c>
      <c r="L57" s="72">
        <f>K57+J57</f>
        <v>1889.55</v>
      </c>
    </row>
    <row r="58" spans="1:12" ht="13.5" thickBot="1">
      <c r="A58" s="71"/>
      <c r="B58" s="88" t="s">
        <v>493</v>
      </c>
      <c r="C58" s="88"/>
      <c r="D58" s="88"/>
      <c r="E58" s="88"/>
      <c r="F58" s="88"/>
      <c r="G58" s="43"/>
      <c r="H58" s="43"/>
      <c r="I58" s="43"/>
      <c r="J58" s="44">
        <f>SUM(J55:J57)</f>
        <v>23607.0837</v>
      </c>
      <c r="K58" s="44">
        <f>SUM(K55:K57)</f>
        <v>15738.0558</v>
      </c>
      <c r="L58" s="47">
        <f>SUM(L55:L57)</f>
        <v>39345.139500000005</v>
      </c>
    </row>
    <row r="59" spans="1:12" ht="13.5" customHeight="1" thickBot="1">
      <c r="A59" s="76"/>
      <c r="B59" s="61" t="s">
        <v>120</v>
      </c>
      <c r="C59" s="83" t="s">
        <v>121</v>
      </c>
      <c r="D59" s="84"/>
      <c r="E59" s="84"/>
      <c r="F59" s="84"/>
      <c r="G59" s="84"/>
      <c r="H59" s="84"/>
      <c r="I59" s="84"/>
      <c r="J59" s="84"/>
      <c r="K59" s="84"/>
      <c r="L59" s="85"/>
    </row>
    <row r="60" spans="1:12" ht="22.5">
      <c r="A60" s="71" t="s">
        <v>125</v>
      </c>
      <c r="B60" s="41" t="s">
        <v>122</v>
      </c>
      <c r="C60" s="37" t="s">
        <v>126</v>
      </c>
      <c r="D60" s="36" t="s">
        <v>12</v>
      </c>
      <c r="E60" s="38">
        <v>248.77</v>
      </c>
      <c r="F60" s="4">
        <v>5.52</v>
      </c>
      <c r="G60" s="56">
        <f>F60*0.25+F60</f>
        <v>6.8999999999999995</v>
      </c>
      <c r="H60" s="4">
        <f>G60*0.6</f>
        <v>4.14</v>
      </c>
      <c r="I60" s="4">
        <f>G60*0.4</f>
        <v>2.76</v>
      </c>
      <c r="J60" s="4">
        <f>H60*E60</f>
        <v>1029.9078</v>
      </c>
      <c r="K60" s="4">
        <f>I60*E60</f>
        <v>686.6052</v>
      </c>
      <c r="L60" s="72">
        <f>K60+J60</f>
        <v>1716.513</v>
      </c>
    </row>
    <row r="61" spans="1:12" ht="22.5">
      <c r="A61" s="71">
        <v>83737</v>
      </c>
      <c r="B61" s="41" t="s">
        <v>123</v>
      </c>
      <c r="C61" s="37" t="s">
        <v>127</v>
      </c>
      <c r="D61" s="36" t="s">
        <v>12</v>
      </c>
      <c r="E61" s="38">
        <v>1.6</v>
      </c>
      <c r="F61" s="4">
        <v>46.83</v>
      </c>
      <c r="G61" s="56">
        <f>F61*0.25+F61</f>
        <v>58.537499999999994</v>
      </c>
      <c r="H61" s="4">
        <f>G61*0.6</f>
        <v>35.122499999999995</v>
      </c>
      <c r="I61" s="4">
        <f>G61*0.4</f>
        <v>23.415</v>
      </c>
      <c r="J61" s="4">
        <f>H61*E61</f>
        <v>56.196</v>
      </c>
      <c r="K61" s="4">
        <f>I61*E61</f>
        <v>37.464</v>
      </c>
      <c r="L61" s="72">
        <f>K61+J61</f>
        <v>93.66</v>
      </c>
    </row>
    <row r="62" spans="1:12" ht="23.25" thickBot="1">
      <c r="A62" s="71">
        <v>83748</v>
      </c>
      <c r="B62" s="41" t="s">
        <v>124</v>
      </c>
      <c r="C62" s="37" t="s">
        <v>128</v>
      </c>
      <c r="D62" s="36" t="s">
        <v>12</v>
      </c>
      <c r="E62" s="38">
        <v>1.6</v>
      </c>
      <c r="F62" s="4">
        <v>16.37</v>
      </c>
      <c r="G62" s="56">
        <f>F62*0.25+F62</f>
        <v>20.462500000000002</v>
      </c>
      <c r="H62" s="4">
        <f>G62*0.6</f>
        <v>12.277500000000002</v>
      </c>
      <c r="I62" s="4">
        <f>G62*0.4</f>
        <v>8.185</v>
      </c>
      <c r="J62" s="4">
        <f>H62*E62</f>
        <v>19.644000000000005</v>
      </c>
      <c r="K62" s="4">
        <f>I62*E62</f>
        <v>13.096000000000002</v>
      </c>
      <c r="L62" s="72">
        <f>K62+J62</f>
        <v>32.74000000000001</v>
      </c>
    </row>
    <row r="63" spans="1:12" ht="13.5" thickBot="1">
      <c r="A63" s="71"/>
      <c r="B63" s="88" t="s">
        <v>494</v>
      </c>
      <c r="C63" s="88"/>
      <c r="D63" s="88"/>
      <c r="E63" s="88"/>
      <c r="F63" s="88"/>
      <c r="G63" s="43"/>
      <c r="H63" s="43"/>
      <c r="I63" s="43"/>
      <c r="J63" s="44">
        <f>SUM(J60:J62)</f>
        <v>1105.7477999999999</v>
      </c>
      <c r="K63" s="44">
        <f>SUM(K60:K62)</f>
        <v>737.1651999999999</v>
      </c>
      <c r="L63" s="47">
        <f>SUM(L60:L62)</f>
        <v>1842.913</v>
      </c>
    </row>
    <row r="64" spans="1:12" ht="13.5" thickBot="1">
      <c r="A64" s="76"/>
      <c r="B64" s="61" t="s">
        <v>129</v>
      </c>
      <c r="C64" s="83" t="s">
        <v>130</v>
      </c>
      <c r="D64" s="84"/>
      <c r="E64" s="84"/>
      <c r="F64" s="84"/>
      <c r="G64" s="84"/>
      <c r="H64" s="84"/>
      <c r="I64" s="84"/>
      <c r="J64" s="84"/>
      <c r="K64" s="84"/>
      <c r="L64" s="85"/>
    </row>
    <row r="65" spans="1:12" ht="12.75">
      <c r="A65" s="79"/>
      <c r="B65" s="41"/>
      <c r="C65" s="45" t="s">
        <v>131</v>
      </c>
      <c r="D65" s="36"/>
      <c r="E65" s="38"/>
      <c r="F65" s="4"/>
      <c r="G65" s="4"/>
      <c r="H65" s="4"/>
      <c r="I65" s="4"/>
      <c r="J65" s="4"/>
      <c r="K65" s="4"/>
      <c r="L65" s="78"/>
    </row>
    <row r="66" spans="1:12" ht="22.5">
      <c r="A66" s="71" t="s">
        <v>138</v>
      </c>
      <c r="B66" s="41" t="s">
        <v>132</v>
      </c>
      <c r="C66" s="37" t="s">
        <v>144</v>
      </c>
      <c r="D66" s="36" t="s">
        <v>12</v>
      </c>
      <c r="E66" s="38">
        <v>324.29</v>
      </c>
      <c r="F66" s="4">
        <v>32.47</v>
      </c>
      <c r="G66" s="56">
        <f aca="true" t="shared" si="24" ref="G66:G95">F66*0.25+F66</f>
        <v>40.5875</v>
      </c>
      <c r="H66" s="4">
        <f aca="true" t="shared" si="25" ref="H66:H95">G66*0.6</f>
        <v>24.3525</v>
      </c>
      <c r="I66" s="4">
        <f aca="true" t="shared" si="26" ref="I66:I95">G66*0.4</f>
        <v>16.235</v>
      </c>
      <c r="J66" s="4">
        <f aca="true" t="shared" si="27" ref="J66:J95">H66*E66</f>
        <v>7897.272225000001</v>
      </c>
      <c r="K66" s="4">
        <f aca="true" t="shared" si="28" ref="K66:K95">I66*E66</f>
        <v>5264.84815</v>
      </c>
      <c r="L66" s="72">
        <f aca="true" t="shared" si="29" ref="L66:L95">K66+J66</f>
        <v>13162.120375</v>
      </c>
    </row>
    <row r="67" spans="1:12" ht="22.5">
      <c r="A67" s="71" t="s">
        <v>139</v>
      </c>
      <c r="B67" s="41" t="s">
        <v>133</v>
      </c>
      <c r="C67" s="37" t="s">
        <v>146</v>
      </c>
      <c r="D67" s="36" t="s">
        <v>12</v>
      </c>
      <c r="E67" s="38">
        <v>360.79</v>
      </c>
      <c r="F67" s="4">
        <v>10.93</v>
      </c>
      <c r="G67" s="56">
        <f t="shared" si="24"/>
        <v>13.6625</v>
      </c>
      <c r="H67" s="4">
        <f t="shared" si="25"/>
        <v>8.1975</v>
      </c>
      <c r="I67" s="4">
        <f t="shared" si="26"/>
        <v>5.465</v>
      </c>
      <c r="J67" s="4">
        <f t="shared" si="27"/>
        <v>2957.5760250000003</v>
      </c>
      <c r="K67" s="4">
        <f t="shared" si="28"/>
        <v>1971.7173500000001</v>
      </c>
      <c r="L67" s="72">
        <f t="shared" si="29"/>
        <v>4929.293375</v>
      </c>
    </row>
    <row r="68" spans="1:12" ht="22.5">
      <c r="A68" s="71" t="s">
        <v>140</v>
      </c>
      <c r="B68" s="41" t="s">
        <v>141</v>
      </c>
      <c r="C68" s="37" t="s">
        <v>147</v>
      </c>
      <c r="D68" s="36" t="s">
        <v>12</v>
      </c>
      <c r="E68" s="38">
        <v>277.35</v>
      </c>
      <c r="F68" s="4">
        <v>24.47</v>
      </c>
      <c r="G68" s="56">
        <f t="shared" si="24"/>
        <v>30.5875</v>
      </c>
      <c r="H68" s="4">
        <f t="shared" si="25"/>
        <v>18.3525</v>
      </c>
      <c r="I68" s="4">
        <f t="shared" si="26"/>
        <v>12.235</v>
      </c>
      <c r="J68" s="4">
        <f t="shared" si="27"/>
        <v>5090.065875</v>
      </c>
      <c r="K68" s="4">
        <f t="shared" si="28"/>
        <v>3393.37725</v>
      </c>
      <c r="L68" s="72">
        <f t="shared" si="29"/>
        <v>8483.443125</v>
      </c>
    </row>
    <row r="69" spans="1:12" ht="22.5">
      <c r="A69" s="71">
        <v>102</v>
      </c>
      <c r="B69" s="41" t="s">
        <v>134</v>
      </c>
      <c r="C69" s="37" t="s">
        <v>145</v>
      </c>
      <c r="D69" s="36" t="s">
        <v>12</v>
      </c>
      <c r="E69" s="38">
        <v>67.94</v>
      </c>
      <c r="F69" s="4">
        <v>42</v>
      </c>
      <c r="G69" s="56">
        <f t="shared" si="24"/>
        <v>52.5</v>
      </c>
      <c r="H69" s="4">
        <f t="shared" si="25"/>
        <v>31.5</v>
      </c>
      <c r="I69" s="4">
        <f t="shared" si="26"/>
        <v>21</v>
      </c>
      <c r="J69" s="4">
        <f t="shared" si="27"/>
        <v>2140.11</v>
      </c>
      <c r="K69" s="4">
        <f t="shared" si="28"/>
        <v>1426.74</v>
      </c>
      <c r="L69" s="72">
        <f t="shared" si="29"/>
        <v>3566.8500000000004</v>
      </c>
    </row>
    <row r="70" spans="1:12" ht="12.75">
      <c r="A70" s="71">
        <v>266</v>
      </c>
      <c r="B70" s="41" t="s">
        <v>135</v>
      </c>
      <c r="C70" s="37" t="s">
        <v>148</v>
      </c>
      <c r="D70" s="36" t="s">
        <v>9</v>
      </c>
      <c r="E70" s="38">
        <v>13.74</v>
      </c>
      <c r="F70" s="4">
        <v>35.6</v>
      </c>
      <c r="G70" s="56">
        <f t="shared" si="24"/>
        <v>44.5</v>
      </c>
      <c r="H70" s="4">
        <f t="shared" si="25"/>
        <v>26.7</v>
      </c>
      <c r="I70" s="4">
        <f t="shared" si="26"/>
        <v>17.8</v>
      </c>
      <c r="J70" s="4">
        <f t="shared" si="27"/>
        <v>366.858</v>
      </c>
      <c r="K70" s="4">
        <f t="shared" si="28"/>
        <v>244.572</v>
      </c>
      <c r="L70" s="72">
        <f t="shared" si="29"/>
        <v>611.4300000000001</v>
      </c>
    </row>
    <row r="71" spans="1:12" ht="12.75">
      <c r="A71" s="71" t="s">
        <v>142</v>
      </c>
      <c r="B71" s="41" t="s">
        <v>136</v>
      </c>
      <c r="C71" s="37" t="s">
        <v>149</v>
      </c>
      <c r="D71" s="36" t="s">
        <v>16</v>
      </c>
      <c r="E71" s="38">
        <v>34.7</v>
      </c>
      <c r="F71" s="4">
        <v>27.42</v>
      </c>
      <c r="G71" s="56">
        <f t="shared" si="24"/>
        <v>34.275000000000006</v>
      </c>
      <c r="H71" s="4">
        <f t="shared" si="25"/>
        <v>20.565</v>
      </c>
      <c r="I71" s="4">
        <f t="shared" si="26"/>
        <v>13.710000000000003</v>
      </c>
      <c r="J71" s="4">
        <f t="shared" si="27"/>
        <v>713.6055000000001</v>
      </c>
      <c r="K71" s="4">
        <f t="shared" si="28"/>
        <v>475.73700000000014</v>
      </c>
      <c r="L71" s="72">
        <f t="shared" si="29"/>
        <v>1189.3425000000002</v>
      </c>
    </row>
    <row r="72" spans="1:12" ht="22.5">
      <c r="A72" s="71" t="s">
        <v>143</v>
      </c>
      <c r="B72" s="41" t="s">
        <v>137</v>
      </c>
      <c r="C72" s="37" t="s">
        <v>150</v>
      </c>
      <c r="D72" s="36" t="s">
        <v>12</v>
      </c>
      <c r="E72" s="38">
        <v>13.88</v>
      </c>
      <c r="F72" s="4">
        <v>27.43</v>
      </c>
      <c r="G72" s="56">
        <f t="shared" si="24"/>
        <v>34.2875</v>
      </c>
      <c r="H72" s="4">
        <f t="shared" si="25"/>
        <v>20.5725</v>
      </c>
      <c r="I72" s="4">
        <f t="shared" si="26"/>
        <v>13.715000000000002</v>
      </c>
      <c r="J72" s="4">
        <f t="shared" si="27"/>
        <v>285.54630000000003</v>
      </c>
      <c r="K72" s="4">
        <f t="shared" si="28"/>
        <v>190.36420000000004</v>
      </c>
      <c r="L72" s="72">
        <f t="shared" si="29"/>
        <v>475.91050000000007</v>
      </c>
    </row>
    <row r="73" spans="1:12" ht="22.5">
      <c r="A73" s="71">
        <v>2</v>
      </c>
      <c r="B73" s="41" t="s">
        <v>151</v>
      </c>
      <c r="C73" s="37" t="s">
        <v>154</v>
      </c>
      <c r="D73" s="36" t="s">
        <v>12</v>
      </c>
      <c r="E73" s="38">
        <v>324.29</v>
      </c>
      <c r="F73" s="4">
        <v>26.7</v>
      </c>
      <c r="G73" s="56">
        <f t="shared" si="24"/>
        <v>33.375</v>
      </c>
      <c r="H73" s="4">
        <f t="shared" si="25"/>
        <v>20.025</v>
      </c>
      <c r="I73" s="4">
        <f t="shared" si="26"/>
        <v>13.350000000000001</v>
      </c>
      <c r="J73" s="4">
        <f t="shared" si="27"/>
        <v>6493.90725</v>
      </c>
      <c r="K73" s="4">
        <f t="shared" si="28"/>
        <v>4329.271500000001</v>
      </c>
      <c r="L73" s="72">
        <f t="shared" si="29"/>
        <v>10823.178750000001</v>
      </c>
    </row>
    <row r="74" spans="1:12" ht="22.5">
      <c r="A74" s="71">
        <v>6</v>
      </c>
      <c r="B74" s="41" t="s">
        <v>152</v>
      </c>
      <c r="C74" s="37" t="s">
        <v>155</v>
      </c>
      <c r="D74" s="36" t="s">
        <v>16</v>
      </c>
      <c r="E74" s="38">
        <v>263.45</v>
      </c>
      <c r="F74" s="4">
        <v>3.5</v>
      </c>
      <c r="G74" s="56">
        <f t="shared" si="24"/>
        <v>4.375</v>
      </c>
      <c r="H74" s="4">
        <f t="shared" si="25"/>
        <v>2.625</v>
      </c>
      <c r="I74" s="4">
        <f t="shared" si="26"/>
        <v>1.75</v>
      </c>
      <c r="J74" s="4">
        <f t="shared" si="27"/>
        <v>691.55625</v>
      </c>
      <c r="K74" s="4">
        <f t="shared" si="28"/>
        <v>461.03749999999997</v>
      </c>
      <c r="L74" s="72">
        <f t="shared" si="29"/>
        <v>1152.59375</v>
      </c>
    </row>
    <row r="75" spans="1:12" ht="12.75">
      <c r="A75" s="71">
        <v>167</v>
      </c>
      <c r="B75" s="41" t="s">
        <v>153</v>
      </c>
      <c r="C75" s="37" t="s">
        <v>156</v>
      </c>
      <c r="D75" s="36" t="s">
        <v>16</v>
      </c>
      <c r="E75" s="38">
        <v>33.85</v>
      </c>
      <c r="F75" s="4">
        <v>151</v>
      </c>
      <c r="G75" s="56">
        <f t="shared" si="24"/>
        <v>188.75</v>
      </c>
      <c r="H75" s="4">
        <f t="shared" si="25"/>
        <v>113.25</v>
      </c>
      <c r="I75" s="4">
        <f t="shared" si="26"/>
        <v>75.5</v>
      </c>
      <c r="J75" s="4">
        <f t="shared" si="27"/>
        <v>3833.5125000000003</v>
      </c>
      <c r="K75" s="4">
        <f t="shared" si="28"/>
        <v>2555.675</v>
      </c>
      <c r="L75" s="72">
        <f t="shared" si="29"/>
        <v>6389.1875</v>
      </c>
    </row>
    <row r="76" spans="1:12" ht="12.75">
      <c r="A76" s="71"/>
      <c r="B76" s="41"/>
      <c r="C76" s="45" t="s">
        <v>157</v>
      </c>
      <c r="D76" s="36"/>
      <c r="E76" s="38"/>
      <c r="F76" s="4"/>
      <c r="G76" s="56"/>
      <c r="H76" s="4"/>
      <c r="I76" s="4"/>
      <c r="J76" s="4"/>
      <c r="K76" s="4"/>
      <c r="L76" s="72"/>
    </row>
    <row r="77" spans="1:12" ht="22.5">
      <c r="A77" s="71">
        <v>5975</v>
      </c>
      <c r="B77" s="41" t="s">
        <v>158</v>
      </c>
      <c r="C77" s="37" t="s">
        <v>170</v>
      </c>
      <c r="D77" s="36" t="s">
        <v>12</v>
      </c>
      <c r="E77" s="38">
        <v>968.19</v>
      </c>
      <c r="F77" s="4">
        <v>4</v>
      </c>
      <c r="G77" s="56">
        <f t="shared" si="24"/>
        <v>5</v>
      </c>
      <c r="H77" s="4">
        <f t="shared" si="25"/>
        <v>3</v>
      </c>
      <c r="I77" s="4">
        <f t="shared" si="26"/>
        <v>2</v>
      </c>
      <c r="J77" s="4">
        <f t="shared" si="27"/>
        <v>2904.57</v>
      </c>
      <c r="K77" s="4">
        <f t="shared" si="28"/>
        <v>1936.38</v>
      </c>
      <c r="L77" s="72">
        <f t="shared" si="29"/>
        <v>4840.950000000001</v>
      </c>
    </row>
    <row r="78" spans="1:12" ht="22.5">
      <c r="A78" s="71">
        <v>5974</v>
      </c>
      <c r="B78" s="41" t="s">
        <v>159</v>
      </c>
      <c r="C78" s="37" t="s">
        <v>171</v>
      </c>
      <c r="D78" s="36" t="s">
        <v>12</v>
      </c>
      <c r="E78" s="38">
        <v>1150.73</v>
      </c>
      <c r="F78" s="4">
        <v>3.32</v>
      </c>
      <c r="G78" s="56">
        <f t="shared" si="24"/>
        <v>4.1499999999999995</v>
      </c>
      <c r="H78" s="4">
        <f t="shared" si="25"/>
        <v>2.4899999999999998</v>
      </c>
      <c r="I78" s="4">
        <f t="shared" si="26"/>
        <v>1.66</v>
      </c>
      <c r="J78" s="4">
        <f t="shared" si="27"/>
        <v>2865.3176999999996</v>
      </c>
      <c r="K78" s="4">
        <f t="shared" si="28"/>
        <v>1910.2118</v>
      </c>
      <c r="L78" s="72">
        <f t="shared" si="29"/>
        <v>4775.5295</v>
      </c>
    </row>
    <row r="79" spans="1:12" ht="22.5">
      <c r="A79" s="71" t="s">
        <v>166</v>
      </c>
      <c r="B79" s="41" t="s">
        <v>160</v>
      </c>
      <c r="C79" s="37" t="s">
        <v>172</v>
      </c>
      <c r="D79" s="36" t="s">
        <v>12</v>
      </c>
      <c r="E79" s="38">
        <v>2118.92</v>
      </c>
      <c r="F79" s="4">
        <v>17.46</v>
      </c>
      <c r="G79" s="56">
        <f t="shared" si="24"/>
        <v>21.825000000000003</v>
      </c>
      <c r="H79" s="4">
        <f t="shared" si="25"/>
        <v>13.095</v>
      </c>
      <c r="I79" s="4">
        <f t="shared" si="26"/>
        <v>8.730000000000002</v>
      </c>
      <c r="J79" s="4">
        <f t="shared" si="27"/>
        <v>27747.257400000002</v>
      </c>
      <c r="K79" s="4">
        <f t="shared" si="28"/>
        <v>18498.171600000005</v>
      </c>
      <c r="L79" s="72">
        <f t="shared" si="29"/>
        <v>46245.429000000004</v>
      </c>
    </row>
    <row r="80" spans="1:12" ht="22.5">
      <c r="A80" s="71">
        <v>152</v>
      </c>
      <c r="B80" s="41" t="s">
        <v>161</v>
      </c>
      <c r="C80" s="37" t="s">
        <v>173</v>
      </c>
      <c r="D80" s="36" t="s">
        <v>12</v>
      </c>
      <c r="E80" s="38">
        <v>264.95</v>
      </c>
      <c r="F80" s="4">
        <v>22.5</v>
      </c>
      <c r="G80" s="56">
        <f t="shared" si="24"/>
        <v>28.125</v>
      </c>
      <c r="H80" s="4">
        <f t="shared" si="25"/>
        <v>16.875</v>
      </c>
      <c r="I80" s="4">
        <f t="shared" si="26"/>
        <v>11.25</v>
      </c>
      <c r="J80" s="4">
        <f t="shared" si="27"/>
        <v>4471.03125</v>
      </c>
      <c r="K80" s="4">
        <f t="shared" si="28"/>
        <v>2980.6875</v>
      </c>
      <c r="L80" s="72">
        <f t="shared" si="29"/>
        <v>7451.71875</v>
      </c>
    </row>
    <row r="81" spans="1:12" ht="22.5">
      <c r="A81" s="71" t="s">
        <v>167</v>
      </c>
      <c r="B81" s="41" t="s">
        <v>162</v>
      </c>
      <c r="C81" s="37" t="s">
        <v>174</v>
      </c>
      <c r="D81" s="36" t="s">
        <v>9</v>
      </c>
      <c r="E81" s="38">
        <v>885.78</v>
      </c>
      <c r="F81" s="4">
        <v>10.99</v>
      </c>
      <c r="G81" s="56">
        <f t="shared" si="24"/>
        <v>13.7375</v>
      </c>
      <c r="H81" s="4">
        <f t="shared" si="25"/>
        <v>8.2425</v>
      </c>
      <c r="I81" s="4">
        <f t="shared" si="26"/>
        <v>5.495000000000001</v>
      </c>
      <c r="J81" s="4">
        <f t="shared" si="27"/>
        <v>7301.041649999999</v>
      </c>
      <c r="K81" s="4">
        <f t="shared" si="28"/>
        <v>4867.361100000001</v>
      </c>
      <c r="L81" s="72">
        <f t="shared" si="29"/>
        <v>12168.402750000001</v>
      </c>
    </row>
    <row r="82" spans="1:12" ht="12.75">
      <c r="A82" s="71" t="s">
        <v>168</v>
      </c>
      <c r="B82" s="41" t="s">
        <v>163</v>
      </c>
      <c r="C82" s="37" t="s">
        <v>176</v>
      </c>
      <c r="D82" s="36" t="s">
        <v>16</v>
      </c>
      <c r="E82" s="38">
        <v>885.78</v>
      </c>
      <c r="F82" s="4">
        <v>7.45</v>
      </c>
      <c r="G82" s="56">
        <f t="shared" si="24"/>
        <v>9.3125</v>
      </c>
      <c r="H82" s="4">
        <f t="shared" si="25"/>
        <v>5.5874999999999995</v>
      </c>
      <c r="I82" s="4">
        <f t="shared" si="26"/>
        <v>3.725</v>
      </c>
      <c r="J82" s="4">
        <f t="shared" si="27"/>
        <v>4949.295749999999</v>
      </c>
      <c r="K82" s="4">
        <f t="shared" si="28"/>
        <v>3299.5305</v>
      </c>
      <c r="L82" s="72">
        <f t="shared" si="29"/>
        <v>8248.826249999998</v>
      </c>
    </row>
    <row r="83" spans="1:12" ht="12.75">
      <c r="A83" s="71">
        <v>171</v>
      </c>
      <c r="B83" s="41" t="s">
        <v>164</v>
      </c>
      <c r="C83" s="37" t="s">
        <v>177</v>
      </c>
      <c r="D83" s="36" t="s">
        <v>16</v>
      </c>
      <c r="E83" s="38">
        <v>48.5</v>
      </c>
      <c r="F83" s="4">
        <v>92</v>
      </c>
      <c r="G83" s="56">
        <f t="shared" si="24"/>
        <v>115</v>
      </c>
      <c r="H83" s="4">
        <f t="shared" si="25"/>
        <v>69</v>
      </c>
      <c r="I83" s="4">
        <f t="shared" si="26"/>
        <v>46</v>
      </c>
      <c r="J83" s="4">
        <f t="shared" si="27"/>
        <v>3346.5</v>
      </c>
      <c r="K83" s="4">
        <f t="shared" si="28"/>
        <v>2231</v>
      </c>
      <c r="L83" s="72">
        <f t="shared" si="29"/>
        <v>5577.5</v>
      </c>
    </row>
    <row r="84" spans="1:12" ht="12.75">
      <c r="A84" s="71" t="s">
        <v>169</v>
      </c>
      <c r="B84" s="41" t="s">
        <v>165</v>
      </c>
      <c r="C84" s="37" t="s">
        <v>178</v>
      </c>
      <c r="D84" s="36" t="s">
        <v>12</v>
      </c>
      <c r="E84" s="38">
        <v>979.55</v>
      </c>
      <c r="F84" s="4">
        <v>12.66</v>
      </c>
      <c r="G84" s="56">
        <f t="shared" si="24"/>
        <v>15.825</v>
      </c>
      <c r="H84" s="4">
        <f t="shared" si="25"/>
        <v>9.495</v>
      </c>
      <c r="I84" s="4">
        <f t="shared" si="26"/>
        <v>6.33</v>
      </c>
      <c r="J84" s="4">
        <f t="shared" si="27"/>
        <v>9300.827249999998</v>
      </c>
      <c r="K84" s="4">
        <f t="shared" si="28"/>
        <v>6200.5515</v>
      </c>
      <c r="L84" s="72">
        <f t="shared" si="29"/>
        <v>15501.378749999998</v>
      </c>
    </row>
    <row r="85" spans="1:12" ht="12.75">
      <c r="A85" s="71"/>
      <c r="B85" s="41"/>
      <c r="C85" s="45" t="s">
        <v>179</v>
      </c>
      <c r="D85" s="36"/>
      <c r="E85" s="38"/>
      <c r="F85" s="4"/>
      <c r="G85" s="56">
        <f t="shared" si="24"/>
        <v>0</v>
      </c>
      <c r="H85" s="4">
        <f t="shared" si="25"/>
        <v>0</v>
      </c>
      <c r="I85" s="4">
        <f t="shared" si="26"/>
        <v>0</v>
      </c>
      <c r="J85" s="4">
        <f t="shared" si="27"/>
        <v>0</v>
      </c>
      <c r="K85" s="4">
        <f t="shared" si="28"/>
        <v>0</v>
      </c>
      <c r="L85" s="72">
        <f t="shared" si="29"/>
        <v>0</v>
      </c>
    </row>
    <row r="86" spans="1:12" ht="22.5">
      <c r="A86" s="71">
        <v>5975</v>
      </c>
      <c r="B86" s="41" t="s">
        <v>182</v>
      </c>
      <c r="C86" s="37" t="s">
        <v>170</v>
      </c>
      <c r="D86" s="36" t="s">
        <v>12</v>
      </c>
      <c r="E86" s="38">
        <v>410.33</v>
      </c>
      <c r="F86" s="4">
        <v>4</v>
      </c>
      <c r="G86" s="56">
        <f t="shared" si="24"/>
        <v>5</v>
      </c>
      <c r="H86" s="4">
        <f t="shared" si="25"/>
        <v>3</v>
      </c>
      <c r="I86" s="4">
        <f t="shared" si="26"/>
        <v>2</v>
      </c>
      <c r="J86" s="4">
        <f t="shared" si="27"/>
        <v>1230.99</v>
      </c>
      <c r="K86" s="4">
        <f t="shared" si="28"/>
        <v>820.66</v>
      </c>
      <c r="L86" s="72">
        <f t="shared" si="29"/>
        <v>2051.65</v>
      </c>
    </row>
    <row r="87" spans="1:12" ht="22.5">
      <c r="A87" s="71" t="s">
        <v>181</v>
      </c>
      <c r="B87" s="41" t="s">
        <v>183</v>
      </c>
      <c r="C87" s="37" t="s">
        <v>180</v>
      </c>
      <c r="D87" s="36" t="s">
        <v>12</v>
      </c>
      <c r="E87" s="38">
        <v>410.33</v>
      </c>
      <c r="F87" s="4">
        <v>14</v>
      </c>
      <c r="G87" s="56">
        <f t="shared" si="24"/>
        <v>17.5</v>
      </c>
      <c r="H87" s="4">
        <f t="shared" si="25"/>
        <v>10.5</v>
      </c>
      <c r="I87" s="4">
        <f t="shared" si="26"/>
        <v>7</v>
      </c>
      <c r="J87" s="4">
        <f t="shared" si="27"/>
        <v>4308.465</v>
      </c>
      <c r="K87" s="4">
        <f t="shared" si="28"/>
        <v>2872.31</v>
      </c>
      <c r="L87" s="72">
        <f t="shared" si="29"/>
        <v>7180.775</v>
      </c>
    </row>
    <row r="88" spans="1:12" ht="12.75">
      <c r="A88" s="71" t="s">
        <v>189</v>
      </c>
      <c r="B88" s="41" t="s">
        <v>184</v>
      </c>
      <c r="C88" s="37" t="s">
        <v>191</v>
      </c>
      <c r="D88" s="36" t="s">
        <v>12</v>
      </c>
      <c r="E88" s="38">
        <v>362.33</v>
      </c>
      <c r="F88" s="4">
        <v>8.46</v>
      </c>
      <c r="G88" s="56">
        <f t="shared" si="24"/>
        <v>10.575000000000001</v>
      </c>
      <c r="H88" s="4">
        <f t="shared" si="25"/>
        <v>6.345000000000001</v>
      </c>
      <c r="I88" s="4">
        <f t="shared" si="26"/>
        <v>4.23</v>
      </c>
      <c r="J88" s="4">
        <f t="shared" si="27"/>
        <v>2298.98385</v>
      </c>
      <c r="K88" s="4">
        <f t="shared" si="28"/>
        <v>1532.6559</v>
      </c>
      <c r="L88" s="72">
        <f t="shared" si="29"/>
        <v>3831.6397500000003</v>
      </c>
    </row>
    <row r="89" spans="1:12" ht="12.75">
      <c r="A89" s="71" t="s">
        <v>168</v>
      </c>
      <c r="B89" s="41" t="s">
        <v>185</v>
      </c>
      <c r="C89" s="37" t="s">
        <v>175</v>
      </c>
      <c r="D89" s="36" t="s">
        <v>12</v>
      </c>
      <c r="E89" s="38">
        <v>362.33</v>
      </c>
      <c r="F89" s="4">
        <v>7.45</v>
      </c>
      <c r="G89" s="56">
        <f t="shared" si="24"/>
        <v>9.3125</v>
      </c>
      <c r="H89" s="4">
        <f t="shared" si="25"/>
        <v>5.5874999999999995</v>
      </c>
      <c r="I89" s="4">
        <f t="shared" si="26"/>
        <v>3.725</v>
      </c>
      <c r="J89" s="4">
        <f t="shared" si="27"/>
        <v>2024.5188749999998</v>
      </c>
      <c r="K89" s="4">
        <f t="shared" si="28"/>
        <v>1349.67925</v>
      </c>
      <c r="L89" s="72">
        <f t="shared" si="29"/>
        <v>3374.198125</v>
      </c>
    </row>
    <row r="90" spans="1:12" ht="12.75">
      <c r="A90" s="71">
        <v>73746.001</v>
      </c>
      <c r="B90" s="41" t="s">
        <v>186</v>
      </c>
      <c r="C90" s="37" t="s">
        <v>178</v>
      </c>
      <c r="D90" s="36" t="s">
        <v>12</v>
      </c>
      <c r="E90" s="38">
        <v>50.55</v>
      </c>
      <c r="F90" s="4">
        <v>12.66</v>
      </c>
      <c r="G90" s="56">
        <f t="shared" si="24"/>
        <v>15.825</v>
      </c>
      <c r="H90" s="4">
        <f t="shared" si="25"/>
        <v>9.495</v>
      </c>
      <c r="I90" s="4">
        <f t="shared" si="26"/>
        <v>6.33</v>
      </c>
      <c r="J90" s="4">
        <f t="shared" si="27"/>
        <v>479.9722499999999</v>
      </c>
      <c r="K90" s="4">
        <f t="shared" si="28"/>
        <v>319.9815</v>
      </c>
      <c r="L90" s="72">
        <f t="shared" si="29"/>
        <v>799.9537499999999</v>
      </c>
    </row>
    <row r="91" spans="1:12" ht="12.75">
      <c r="A91" s="71" t="s">
        <v>190</v>
      </c>
      <c r="B91" s="41" t="s">
        <v>187</v>
      </c>
      <c r="C91" s="37" t="s">
        <v>192</v>
      </c>
      <c r="D91" s="36" t="s">
        <v>12</v>
      </c>
      <c r="E91" s="38">
        <v>2.55</v>
      </c>
      <c r="F91" s="4">
        <v>50.94</v>
      </c>
      <c r="G91" s="56">
        <f t="shared" si="24"/>
        <v>63.675</v>
      </c>
      <c r="H91" s="4">
        <f t="shared" si="25"/>
        <v>38.205</v>
      </c>
      <c r="I91" s="4">
        <f t="shared" si="26"/>
        <v>25.47</v>
      </c>
      <c r="J91" s="4">
        <f t="shared" si="27"/>
        <v>97.42275</v>
      </c>
      <c r="K91" s="4">
        <f t="shared" si="28"/>
        <v>64.9485</v>
      </c>
      <c r="L91" s="72">
        <f t="shared" si="29"/>
        <v>162.37124999999997</v>
      </c>
    </row>
    <row r="92" spans="1:12" ht="12.75">
      <c r="A92" s="71"/>
      <c r="B92" s="41"/>
      <c r="C92" s="45" t="s">
        <v>193</v>
      </c>
      <c r="D92" s="36"/>
      <c r="E92" s="38"/>
      <c r="F92" s="4"/>
      <c r="G92" s="56"/>
      <c r="H92" s="4"/>
      <c r="I92" s="4"/>
      <c r="J92" s="4"/>
      <c r="K92" s="4"/>
      <c r="L92" s="72"/>
    </row>
    <row r="93" spans="1:12" ht="22.5">
      <c r="A93" s="71">
        <v>5975</v>
      </c>
      <c r="B93" s="41" t="s">
        <v>188</v>
      </c>
      <c r="C93" s="46" t="s">
        <v>170</v>
      </c>
      <c r="D93" s="36" t="s">
        <v>12</v>
      </c>
      <c r="E93" s="38">
        <v>38.76</v>
      </c>
      <c r="F93" s="4">
        <v>4</v>
      </c>
      <c r="G93" s="56">
        <f t="shared" si="24"/>
        <v>5</v>
      </c>
      <c r="H93" s="4">
        <f t="shared" si="25"/>
        <v>3</v>
      </c>
      <c r="I93" s="4">
        <f t="shared" si="26"/>
        <v>2</v>
      </c>
      <c r="J93" s="4">
        <f t="shared" si="27"/>
        <v>116.28</v>
      </c>
      <c r="K93" s="4">
        <f t="shared" si="28"/>
        <v>77.52</v>
      </c>
      <c r="L93" s="72">
        <f t="shared" si="29"/>
        <v>193.8</v>
      </c>
    </row>
    <row r="94" spans="1:12" ht="22.5">
      <c r="A94" s="71" t="s">
        <v>166</v>
      </c>
      <c r="B94" s="41" t="s">
        <v>194</v>
      </c>
      <c r="C94" s="37" t="s">
        <v>172</v>
      </c>
      <c r="D94" s="36" t="s">
        <v>12</v>
      </c>
      <c r="E94" s="38">
        <v>38.76</v>
      </c>
      <c r="F94" s="4">
        <v>17.46</v>
      </c>
      <c r="G94" s="56">
        <f t="shared" si="24"/>
        <v>21.825000000000003</v>
      </c>
      <c r="H94" s="4">
        <f t="shared" si="25"/>
        <v>13.095</v>
      </c>
      <c r="I94" s="4">
        <f t="shared" si="26"/>
        <v>8.730000000000002</v>
      </c>
      <c r="J94" s="4">
        <f t="shared" si="27"/>
        <v>507.5622</v>
      </c>
      <c r="K94" s="4">
        <f t="shared" si="28"/>
        <v>338.37480000000005</v>
      </c>
      <c r="L94" s="72">
        <f t="shared" si="29"/>
        <v>845.9370000000001</v>
      </c>
    </row>
    <row r="95" spans="1:12" ht="13.5" thickBot="1">
      <c r="A95" s="71" t="s">
        <v>169</v>
      </c>
      <c r="B95" s="41" t="s">
        <v>195</v>
      </c>
      <c r="C95" s="37" t="s">
        <v>178</v>
      </c>
      <c r="D95" s="36" t="s">
        <v>12</v>
      </c>
      <c r="E95" s="38">
        <v>38.76</v>
      </c>
      <c r="F95" s="4">
        <v>12.66</v>
      </c>
      <c r="G95" s="56">
        <f t="shared" si="24"/>
        <v>15.825</v>
      </c>
      <c r="H95" s="4">
        <f t="shared" si="25"/>
        <v>9.495</v>
      </c>
      <c r="I95" s="4">
        <f t="shared" si="26"/>
        <v>6.33</v>
      </c>
      <c r="J95" s="4">
        <f t="shared" si="27"/>
        <v>368.02619999999996</v>
      </c>
      <c r="K95" s="4">
        <f t="shared" si="28"/>
        <v>245.3508</v>
      </c>
      <c r="L95" s="72">
        <f t="shared" si="29"/>
        <v>613.377</v>
      </c>
    </row>
    <row r="96" spans="1:12" ht="13.5" thickBot="1">
      <c r="A96" s="79"/>
      <c r="B96" s="88" t="s">
        <v>495</v>
      </c>
      <c r="C96" s="88"/>
      <c r="D96" s="88"/>
      <c r="E96" s="88"/>
      <c r="F96" s="88"/>
      <c r="G96" s="43"/>
      <c r="H96" s="43"/>
      <c r="I96" s="43"/>
      <c r="J96" s="44">
        <f>SUM(J66:J95)</f>
        <v>104788.07205000002</v>
      </c>
      <c r="K96" s="44">
        <f>SUM(K66:K95)</f>
        <v>69858.71470000001</v>
      </c>
      <c r="L96" s="47">
        <f>SUM(L66:L95)</f>
        <v>174646.78675</v>
      </c>
    </row>
    <row r="97" spans="1:12" ht="13.5" thickBot="1">
      <c r="A97" s="80"/>
      <c r="B97" s="61" t="s">
        <v>196</v>
      </c>
      <c r="C97" s="83" t="s">
        <v>197</v>
      </c>
      <c r="D97" s="84"/>
      <c r="E97" s="84"/>
      <c r="F97" s="84"/>
      <c r="G97" s="84"/>
      <c r="H97" s="84"/>
      <c r="I97" s="84"/>
      <c r="J97" s="84"/>
      <c r="K97" s="84"/>
      <c r="L97" s="85"/>
    </row>
    <row r="98" spans="1:12" ht="12.75">
      <c r="A98" s="71"/>
      <c r="B98" s="41"/>
      <c r="C98" s="45" t="s">
        <v>198</v>
      </c>
      <c r="D98" s="36"/>
      <c r="E98" s="38"/>
      <c r="F98" s="4"/>
      <c r="G98" s="4"/>
      <c r="H98" s="4"/>
      <c r="I98" s="4"/>
      <c r="J98" s="4"/>
      <c r="K98" s="4"/>
      <c r="L98" s="78"/>
    </row>
    <row r="99" spans="1:12" ht="22.5">
      <c r="A99" s="71" t="s">
        <v>207</v>
      </c>
      <c r="B99" s="41" t="s">
        <v>199</v>
      </c>
      <c r="C99" s="37" t="s">
        <v>211</v>
      </c>
      <c r="D99" s="36" t="s">
        <v>219</v>
      </c>
      <c r="E99" s="38">
        <v>7</v>
      </c>
      <c r="F99" s="4">
        <v>267.26</v>
      </c>
      <c r="G99" s="56">
        <f aca="true" t="shared" si="30" ref="G99:G115">F99*0.25+F99</f>
        <v>334.075</v>
      </c>
      <c r="H99" s="4">
        <f aca="true" t="shared" si="31" ref="H99:H115">G99*0.6</f>
        <v>200.445</v>
      </c>
      <c r="I99" s="4">
        <f aca="true" t="shared" si="32" ref="I99:I115">G99*0.4</f>
        <v>133.63</v>
      </c>
      <c r="J99" s="4">
        <f aca="true" t="shared" si="33" ref="J99:J115">H99*E99</f>
        <v>1403.115</v>
      </c>
      <c r="K99" s="4">
        <f aca="true" t="shared" si="34" ref="K99:K115">I99*E99</f>
        <v>935.41</v>
      </c>
      <c r="L99" s="72">
        <f aca="true" t="shared" si="35" ref="L99:L115">K99+J99</f>
        <v>2338.525</v>
      </c>
    </row>
    <row r="100" spans="1:12" ht="22.5">
      <c r="A100" s="71" t="s">
        <v>208</v>
      </c>
      <c r="B100" s="41" t="s">
        <v>200</v>
      </c>
      <c r="C100" s="37" t="s">
        <v>212</v>
      </c>
      <c r="D100" s="36" t="s">
        <v>219</v>
      </c>
      <c r="E100" s="38">
        <v>15</v>
      </c>
      <c r="F100" s="4">
        <v>421.09</v>
      </c>
      <c r="G100" s="56">
        <f t="shared" si="30"/>
        <v>526.3625</v>
      </c>
      <c r="H100" s="4">
        <f t="shared" si="31"/>
        <v>315.81749999999994</v>
      </c>
      <c r="I100" s="4">
        <f t="shared" si="32"/>
        <v>210.545</v>
      </c>
      <c r="J100" s="4">
        <f t="shared" si="33"/>
        <v>4737.262499999999</v>
      </c>
      <c r="K100" s="4">
        <f t="shared" si="34"/>
        <v>3158.1749999999997</v>
      </c>
      <c r="L100" s="72">
        <f t="shared" si="35"/>
        <v>7895.437499999998</v>
      </c>
    </row>
    <row r="101" spans="1:12" ht="22.5">
      <c r="A101" s="71">
        <v>250</v>
      </c>
      <c r="B101" s="41" t="s">
        <v>201</v>
      </c>
      <c r="C101" s="37" t="s">
        <v>213</v>
      </c>
      <c r="D101" s="36" t="s">
        <v>219</v>
      </c>
      <c r="E101" s="38">
        <v>1</v>
      </c>
      <c r="F101" s="4">
        <v>485</v>
      </c>
      <c r="G101" s="56">
        <f t="shared" si="30"/>
        <v>606.25</v>
      </c>
      <c r="H101" s="4">
        <f t="shared" si="31"/>
        <v>363.75</v>
      </c>
      <c r="I101" s="4">
        <f t="shared" si="32"/>
        <v>242.5</v>
      </c>
      <c r="J101" s="4">
        <f t="shared" si="33"/>
        <v>363.75</v>
      </c>
      <c r="K101" s="4">
        <f t="shared" si="34"/>
        <v>242.5</v>
      </c>
      <c r="L101" s="72">
        <f t="shared" si="35"/>
        <v>606.25</v>
      </c>
    </row>
    <row r="102" spans="1:12" ht="22.5">
      <c r="A102" s="71" t="s">
        <v>209</v>
      </c>
      <c r="B102" s="41" t="s">
        <v>202</v>
      </c>
      <c r="C102" s="37" t="s">
        <v>214</v>
      </c>
      <c r="D102" s="36" t="s">
        <v>219</v>
      </c>
      <c r="E102" s="38">
        <v>23</v>
      </c>
      <c r="F102" s="4">
        <v>46.47</v>
      </c>
      <c r="G102" s="56">
        <f t="shared" si="30"/>
        <v>58.0875</v>
      </c>
      <c r="H102" s="4">
        <f t="shared" si="31"/>
        <v>34.8525</v>
      </c>
      <c r="I102" s="4">
        <f t="shared" si="32"/>
        <v>23.235</v>
      </c>
      <c r="J102" s="4">
        <f t="shared" si="33"/>
        <v>801.6075</v>
      </c>
      <c r="K102" s="4">
        <f t="shared" si="34"/>
        <v>534.405</v>
      </c>
      <c r="L102" s="72">
        <f t="shared" si="35"/>
        <v>1336.0124999999998</v>
      </c>
    </row>
    <row r="103" spans="1:12" ht="33.75">
      <c r="A103" s="71">
        <v>251</v>
      </c>
      <c r="B103" s="41" t="s">
        <v>203</v>
      </c>
      <c r="C103" s="37" t="s">
        <v>215</v>
      </c>
      <c r="D103" s="36" t="s">
        <v>219</v>
      </c>
      <c r="E103" s="38">
        <v>1</v>
      </c>
      <c r="F103" s="4">
        <v>322</v>
      </c>
      <c r="G103" s="56">
        <f t="shared" si="30"/>
        <v>402.5</v>
      </c>
      <c r="H103" s="4">
        <f t="shared" si="31"/>
        <v>241.5</v>
      </c>
      <c r="I103" s="4">
        <f t="shared" si="32"/>
        <v>161</v>
      </c>
      <c r="J103" s="4">
        <f t="shared" si="33"/>
        <v>241.5</v>
      </c>
      <c r="K103" s="4">
        <f t="shared" si="34"/>
        <v>161</v>
      </c>
      <c r="L103" s="72">
        <f t="shared" si="35"/>
        <v>402.5</v>
      </c>
    </row>
    <row r="104" spans="1:12" ht="33.75">
      <c r="A104" s="71">
        <v>252</v>
      </c>
      <c r="B104" s="41" t="s">
        <v>204</v>
      </c>
      <c r="C104" s="37" t="s">
        <v>216</v>
      </c>
      <c r="D104" s="36" t="s">
        <v>219</v>
      </c>
      <c r="E104" s="38">
        <v>2</v>
      </c>
      <c r="F104" s="4">
        <v>355</v>
      </c>
      <c r="G104" s="56">
        <f t="shared" si="30"/>
        <v>443.75</v>
      </c>
      <c r="H104" s="4">
        <f t="shared" si="31"/>
        <v>266.25</v>
      </c>
      <c r="I104" s="4">
        <f t="shared" si="32"/>
        <v>177.5</v>
      </c>
      <c r="J104" s="4">
        <f t="shared" si="33"/>
        <v>532.5</v>
      </c>
      <c r="K104" s="4">
        <f t="shared" si="34"/>
        <v>355</v>
      </c>
      <c r="L104" s="72">
        <f t="shared" si="35"/>
        <v>887.5</v>
      </c>
    </row>
    <row r="105" spans="1:12" ht="33.75">
      <c r="A105" s="71">
        <v>253</v>
      </c>
      <c r="B105" s="41" t="s">
        <v>205</v>
      </c>
      <c r="C105" s="37" t="s">
        <v>217</v>
      </c>
      <c r="D105" s="36" t="s">
        <v>219</v>
      </c>
      <c r="E105" s="38">
        <v>1</v>
      </c>
      <c r="F105" s="4">
        <v>385</v>
      </c>
      <c r="G105" s="56">
        <f t="shared" si="30"/>
        <v>481.25</v>
      </c>
      <c r="H105" s="4">
        <f t="shared" si="31"/>
        <v>288.75</v>
      </c>
      <c r="I105" s="4">
        <f t="shared" si="32"/>
        <v>192.5</v>
      </c>
      <c r="J105" s="4">
        <f t="shared" si="33"/>
        <v>288.75</v>
      </c>
      <c r="K105" s="4">
        <f t="shared" si="34"/>
        <v>192.5</v>
      </c>
      <c r="L105" s="72">
        <f t="shared" si="35"/>
        <v>481.25</v>
      </c>
    </row>
    <row r="106" spans="1:12" ht="22.5">
      <c r="A106" s="71" t="s">
        <v>210</v>
      </c>
      <c r="B106" s="41" t="s">
        <v>206</v>
      </c>
      <c r="C106" s="37" t="s">
        <v>218</v>
      </c>
      <c r="D106" s="36" t="s">
        <v>219</v>
      </c>
      <c r="E106" s="38">
        <v>150.57</v>
      </c>
      <c r="F106" s="4">
        <v>12.9</v>
      </c>
      <c r="G106" s="56">
        <f t="shared" si="30"/>
        <v>16.125</v>
      </c>
      <c r="H106" s="4">
        <f t="shared" si="31"/>
        <v>9.674999999999999</v>
      </c>
      <c r="I106" s="4">
        <f t="shared" si="32"/>
        <v>6.45</v>
      </c>
      <c r="J106" s="4">
        <f t="shared" si="33"/>
        <v>1456.7647499999998</v>
      </c>
      <c r="K106" s="4">
        <f t="shared" si="34"/>
        <v>971.1765</v>
      </c>
      <c r="L106" s="72">
        <f t="shared" si="35"/>
        <v>2427.94125</v>
      </c>
    </row>
    <row r="107" spans="1:12" ht="12.75">
      <c r="A107" s="71"/>
      <c r="B107" s="41"/>
      <c r="C107" s="45" t="s">
        <v>220</v>
      </c>
      <c r="D107" s="36"/>
      <c r="E107" s="38"/>
      <c r="F107" s="4"/>
      <c r="G107" s="56"/>
      <c r="H107" s="4"/>
      <c r="I107" s="4"/>
      <c r="J107" s="4"/>
      <c r="K107" s="4"/>
      <c r="L107" s="72"/>
    </row>
    <row r="108" spans="1:12" ht="12.75">
      <c r="A108" s="71" t="s">
        <v>225</v>
      </c>
      <c r="B108" s="41" t="s">
        <v>221</v>
      </c>
      <c r="C108" s="37" t="s">
        <v>227</v>
      </c>
      <c r="D108" s="36" t="s">
        <v>12</v>
      </c>
      <c r="E108" s="38">
        <v>41.2</v>
      </c>
      <c r="F108" s="4">
        <v>514.11</v>
      </c>
      <c r="G108" s="56">
        <f t="shared" si="30"/>
        <v>642.6375</v>
      </c>
      <c r="H108" s="4">
        <f t="shared" si="31"/>
        <v>385.58250000000004</v>
      </c>
      <c r="I108" s="4">
        <f t="shared" si="32"/>
        <v>257.055</v>
      </c>
      <c r="J108" s="4">
        <f t="shared" si="33"/>
        <v>15885.999000000003</v>
      </c>
      <c r="K108" s="4">
        <f t="shared" si="34"/>
        <v>10590.666000000001</v>
      </c>
      <c r="L108" s="72">
        <f t="shared" si="35"/>
        <v>26476.665000000005</v>
      </c>
    </row>
    <row r="109" spans="1:12" ht="12.75">
      <c r="A109" s="71">
        <v>249</v>
      </c>
      <c r="B109" s="41" t="s">
        <v>222</v>
      </c>
      <c r="C109" s="37" t="s">
        <v>228</v>
      </c>
      <c r="D109" s="36" t="s">
        <v>12</v>
      </c>
      <c r="E109" s="38">
        <v>0.8</v>
      </c>
      <c r="F109" s="4">
        <v>256</v>
      </c>
      <c r="G109" s="56">
        <f t="shared" si="30"/>
        <v>320</v>
      </c>
      <c r="H109" s="4">
        <f t="shared" si="31"/>
        <v>192</v>
      </c>
      <c r="I109" s="4">
        <f t="shared" si="32"/>
        <v>128</v>
      </c>
      <c r="J109" s="4">
        <f t="shared" si="33"/>
        <v>153.60000000000002</v>
      </c>
      <c r="K109" s="4">
        <f t="shared" si="34"/>
        <v>102.4</v>
      </c>
      <c r="L109" s="72">
        <f t="shared" si="35"/>
        <v>256</v>
      </c>
    </row>
    <row r="110" spans="1:12" ht="12.75">
      <c r="A110" s="71" t="s">
        <v>226</v>
      </c>
      <c r="B110" s="41" t="s">
        <v>223</v>
      </c>
      <c r="C110" s="37" t="s">
        <v>229</v>
      </c>
      <c r="D110" s="36" t="s">
        <v>12</v>
      </c>
      <c r="E110" s="38">
        <v>15.57</v>
      </c>
      <c r="F110" s="4">
        <v>503.05</v>
      </c>
      <c r="G110" s="56">
        <f t="shared" si="30"/>
        <v>628.8125</v>
      </c>
      <c r="H110" s="4">
        <f t="shared" si="31"/>
        <v>377.28749999999997</v>
      </c>
      <c r="I110" s="4">
        <f t="shared" si="32"/>
        <v>251.525</v>
      </c>
      <c r="J110" s="4">
        <f t="shared" si="33"/>
        <v>5874.366375</v>
      </c>
      <c r="K110" s="4">
        <f t="shared" si="34"/>
        <v>3916.24425</v>
      </c>
      <c r="L110" s="72">
        <f t="shared" si="35"/>
        <v>9790.610625</v>
      </c>
    </row>
    <row r="111" spans="1:12" ht="12.75">
      <c r="A111" s="71">
        <v>248</v>
      </c>
      <c r="B111" s="41" t="s">
        <v>224</v>
      </c>
      <c r="C111" s="37" t="s">
        <v>230</v>
      </c>
      <c r="D111" s="36" t="s">
        <v>12</v>
      </c>
      <c r="E111" s="38">
        <v>1</v>
      </c>
      <c r="F111" s="4">
        <v>72.5</v>
      </c>
      <c r="G111" s="56">
        <f t="shared" si="30"/>
        <v>90.625</v>
      </c>
      <c r="H111" s="4">
        <f t="shared" si="31"/>
        <v>54.375</v>
      </c>
      <c r="I111" s="4">
        <f t="shared" si="32"/>
        <v>36.25</v>
      </c>
      <c r="J111" s="4">
        <f t="shared" si="33"/>
        <v>54.375</v>
      </c>
      <c r="K111" s="4">
        <f t="shared" si="34"/>
        <v>36.25</v>
      </c>
      <c r="L111" s="72">
        <f t="shared" si="35"/>
        <v>90.625</v>
      </c>
    </row>
    <row r="112" spans="1:12" ht="12.75">
      <c r="A112" s="71"/>
      <c r="B112" s="41"/>
      <c r="C112" s="45" t="s">
        <v>231</v>
      </c>
      <c r="D112" s="36"/>
      <c r="E112" s="38"/>
      <c r="F112" s="4"/>
      <c r="G112" s="56"/>
      <c r="H112" s="4"/>
      <c r="I112" s="4"/>
      <c r="J112" s="4"/>
      <c r="K112" s="4"/>
      <c r="L112" s="72"/>
    </row>
    <row r="113" spans="1:12" ht="12.75">
      <c r="A113" s="71">
        <v>263</v>
      </c>
      <c r="B113" s="41" t="s">
        <v>232</v>
      </c>
      <c r="C113" s="37" t="s">
        <v>235</v>
      </c>
      <c r="D113" s="36" t="s">
        <v>12</v>
      </c>
      <c r="E113" s="38">
        <v>17.43</v>
      </c>
      <c r="F113" s="4">
        <v>55</v>
      </c>
      <c r="G113" s="56">
        <f t="shared" si="30"/>
        <v>68.75</v>
      </c>
      <c r="H113" s="4">
        <f t="shared" si="31"/>
        <v>41.25</v>
      </c>
      <c r="I113" s="4">
        <f t="shared" si="32"/>
        <v>27.5</v>
      </c>
      <c r="J113" s="4">
        <f t="shared" si="33"/>
        <v>718.9875</v>
      </c>
      <c r="K113" s="4">
        <f t="shared" si="34"/>
        <v>479.325</v>
      </c>
      <c r="L113" s="72">
        <f t="shared" si="35"/>
        <v>1198.3125</v>
      </c>
    </row>
    <row r="114" spans="1:12" ht="12.75">
      <c r="A114" s="71">
        <v>72116</v>
      </c>
      <c r="B114" s="41" t="s">
        <v>233</v>
      </c>
      <c r="C114" s="37" t="s">
        <v>236</v>
      </c>
      <c r="D114" s="36" t="s">
        <v>12</v>
      </c>
      <c r="E114" s="38">
        <v>41.2</v>
      </c>
      <c r="F114" s="4">
        <v>56.75</v>
      </c>
      <c r="G114" s="56">
        <f t="shared" si="30"/>
        <v>70.9375</v>
      </c>
      <c r="H114" s="4">
        <f t="shared" si="31"/>
        <v>42.5625</v>
      </c>
      <c r="I114" s="4">
        <f t="shared" si="32"/>
        <v>28.375</v>
      </c>
      <c r="J114" s="4">
        <f t="shared" si="33"/>
        <v>1753.575</v>
      </c>
      <c r="K114" s="4">
        <f t="shared" si="34"/>
        <v>1169.0500000000002</v>
      </c>
      <c r="L114" s="72">
        <f t="shared" si="35"/>
        <v>2922.625</v>
      </c>
    </row>
    <row r="115" spans="1:12" ht="13.5" thickBot="1">
      <c r="A115" s="71">
        <v>165</v>
      </c>
      <c r="B115" s="41" t="s">
        <v>234</v>
      </c>
      <c r="C115" s="37" t="s">
        <v>500</v>
      </c>
      <c r="D115" s="36" t="s">
        <v>12</v>
      </c>
      <c r="E115" s="38">
        <v>3.64</v>
      </c>
      <c r="F115" s="4">
        <v>190</v>
      </c>
      <c r="G115" s="56">
        <f t="shared" si="30"/>
        <v>237.5</v>
      </c>
      <c r="H115" s="4">
        <f t="shared" si="31"/>
        <v>142.5</v>
      </c>
      <c r="I115" s="4">
        <f t="shared" si="32"/>
        <v>95</v>
      </c>
      <c r="J115" s="4">
        <f t="shared" si="33"/>
        <v>518.7</v>
      </c>
      <c r="K115" s="4">
        <f t="shared" si="34"/>
        <v>345.8</v>
      </c>
      <c r="L115" s="72">
        <f t="shared" si="35"/>
        <v>864.5</v>
      </c>
    </row>
    <row r="116" spans="1:12" ht="13.5" thickBot="1">
      <c r="A116" s="71"/>
      <c r="B116" s="88" t="s">
        <v>496</v>
      </c>
      <c r="C116" s="88"/>
      <c r="D116" s="88"/>
      <c r="E116" s="88"/>
      <c r="F116" s="88"/>
      <c r="G116" s="43"/>
      <c r="H116" s="43"/>
      <c r="I116" s="43"/>
      <c r="J116" s="44">
        <f>SUM(J99:J115)</f>
        <v>34784.852625</v>
      </c>
      <c r="K116" s="44">
        <f>SUM(K99:K115)</f>
        <v>23189.90175</v>
      </c>
      <c r="L116" s="47">
        <f>SUM(L99:L115)</f>
        <v>57974.754375000004</v>
      </c>
    </row>
    <row r="117" spans="1:12" ht="13.5" thickBot="1">
      <c r="A117" s="80"/>
      <c r="B117" s="61" t="s">
        <v>237</v>
      </c>
      <c r="C117" s="83" t="s">
        <v>238</v>
      </c>
      <c r="D117" s="84"/>
      <c r="E117" s="84"/>
      <c r="F117" s="84"/>
      <c r="G117" s="84"/>
      <c r="H117" s="84"/>
      <c r="I117" s="84"/>
      <c r="J117" s="84"/>
      <c r="K117" s="84"/>
      <c r="L117" s="85"/>
    </row>
    <row r="118" spans="1:12" ht="12.75">
      <c r="A118" s="71"/>
      <c r="B118" s="41"/>
      <c r="C118" s="45" t="s">
        <v>244</v>
      </c>
      <c r="D118" s="36"/>
      <c r="E118" s="38"/>
      <c r="F118" s="4"/>
      <c r="G118" s="4"/>
      <c r="H118" s="4"/>
      <c r="I118" s="4"/>
      <c r="J118" s="4"/>
      <c r="K118" s="4"/>
      <c r="L118" s="78"/>
    </row>
    <row r="119" spans="1:12" ht="12.75">
      <c r="A119" s="71">
        <v>17</v>
      </c>
      <c r="B119" s="41" t="s">
        <v>242</v>
      </c>
      <c r="C119" s="37" t="s">
        <v>243</v>
      </c>
      <c r="D119" s="36" t="s">
        <v>270</v>
      </c>
      <c r="E119" s="38">
        <v>1</v>
      </c>
      <c r="F119" s="4">
        <v>455.22</v>
      </c>
      <c r="G119" s="56">
        <f aca="true" t="shared" si="36" ref="G119:G163">F119*0.25+F119</f>
        <v>569.0250000000001</v>
      </c>
      <c r="H119" s="4">
        <f aca="true" t="shared" si="37" ref="H119:H163">G119*0.6</f>
        <v>341.415</v>
      </c>
      <c r="I119" s="4">
        <f aca="true" t="shared" si="38" ref="I119:I163">G119*0.4</f>
        <v>227.61000000000004</v>
      </c>
      <c r="J119" s="4">
        <f aca="true" t="shared" si="39" ref="J119:J163">H119*E119</f>
        <v>341.415</v>
      </c>
      <c r="K119" s="4">
        <f aca="true" t="shared" si="40" ref="K119:K163">I119*E119</f>
        <v>227.61000000000004</v>
      </c>
      <c r="L119" s="72">
        <f aca="true" t="shared" si="41" ref="L119:L163">K119+J119</f>
        <v>569.0250000000001</v>
      </c>
    </row>
    <row r="120" spans="1:12" ht="12.75">
      <c r="A120" s="71"/>
      <c r="B120" s="41"/>
      <c r="C120" s="45" t="s">
        <v>245</v>
      </c>
      <c r="D120" s="36"/>
      <c r="E120" s="38"/>
      <c r="F120" s="4"/>
      <c r="G120" s="56"/>
      <c r="H120" s="4"/>
      <c r="I120" s="4"/>
      <c r="J120" s="4"/>
      <c r="K120" s="4"/>
      <c r="L120" s="72"/>
    </row>
    <row r="121" spans="1:12" ht="78.75">
      <c r="A121" s="71">
        <v>23</v>
      </c>
      <c r="B121" s="41" t="s">
        <v>246</v>
      </c>
      <c r="C121" s="37" t="s">
        <v>247</v>
      </c>
      <c r="D121" s="36" t="s">
        <v>219</v>
      </c>
      <c r="E121" s="38">
        <v>48</v>
      </c>
      <c r="F121" s="4">
        <v>48.15</v>
      </c>
      <c r="G121" s="56">
        <f t="shared" si="36"/>
        <v>60.1875</v>
      </c>
      <c r="H121" s="4">
        <f t="shared" si="37"/>
        <v>36.1125</v>
      </c>
      <c r="I121" s="4">
        <f t="shared" si="38"/>
        <v>24.075000000000003</v>
      </c>
      <c r="J121" s="4">
        <f t="shared" si="39"/>
        <v>1733.3999999999999</v>
      </c>
      <c r="K121" s="4">
        <f t="shared" si="40"/>
        <v>1155.6000000000001</v>
      </c>
      <c r="L121" s="72">
        <f t="shared" si="41"/>
        <v>2889</v>
      </c>
    </row>
    <row r="122" spans="1:12" ht="45">
      <c r="A122" s="71">
        <v>74</v>
      </c>
      <c r="B122" s="41" t="s">
        <v>248</v>
      </c>
      <c r="C122" s="37" t="s">
        <v>249</v>
      </c>
      <c r="D122" s="36" t="s">
        <v>219</v>
      </c>
      <c r="E122" s="38">
        <v>11</v>
      </c>
      <c r="F122" s="4">
        <v>63.45</v>
      </c>
      <c r="G122" s="56">
        <f t="shared" si="36"/>
        <v>79.3125</v>
      </c>
      <c r="H122" s="4">
        <f t="shared" si="37"/>
        <v>47.5875</v>
      </c>
      <c r="I122" s="4">
        <f t="shared" si="38"/>
        <v>31.725</v>
      </c>
      <c r="J122" s="4">
        <f t="shared" si="39"/>
        <v>523.4625</v>
      </c>
      <c r="K122" s="4">
        <f t="shared" si="40"/>
        <v>348.975</v>
      </c>
      <c r="L122" s="72">
        <f t="shared" si="41"/>
        <v>872.4375</v>
      </c>
    </row>
    <row r="123" spans="1:12" ht="12.75">
      <c r="A123" s="71">
        <v>24</v>
      </c>
      <c r="B123" s="41" t="s">
        <v>250</v>
      </c>
      <c r="C123" s="37" t="s">
        <v>251</v>
      </c>
      <c r="D123" s="36" t="s">
        <v>219</v>
      </c>
      <c r="E123" s="38">
        <v>23</v>
      </c>
      <c r="F123" s="4">
        <v>28.7</v>
      </c>
      <c r="G123" s="56">
        <f t="shared" si="36"/>
        <v>35.875</v>
      </c>
      <c r="H123" s="4">
        <f t="shared" si="37"/>
        <v>21.525</v>
      </c>
      <c r="I123" s="4">
        <f t="shared" si="38"/>
        <v>14.350000000000001</v>
      </c>
      <c r="J123" s="4">
        <f t="shared" si="39"/>
        <v>495.075</v>
      </c>
      <c r="K123" s="4">
        <f t="shared" si="40"/>
        <v>330.05</v>
      </c>
      <c r="L123" s="72">
        <f t="shared" si="41"/>
        <v>825.125</v>
      </c>
    </row>
    <row r="124" spans="1:12" ht="12.75">
      <c r="A124" s="71">
        <v>25</v>
      </c>
      <c r="B124" s="41" t="s">
        <v>252</v>
      </c>
      <c r="C124" s="37" t="s">
        <v>269</v>
      </c>
      <c r="D124" s="36" t="s">
        <v>219</v>
      </c>
      <c r="E124" s="38">
        <v>3</v>
      </c>
      <c r="F124" s="4">
        <v>32.1</v>
      </c>
      <c r="G124" s="56">
        <f t="shared" si="36"/>
        <v>40.125</v>
      </c>
      <c r="H124" s="4">
        <f t="shared" si="37"/>
        <v>24.075</v>
      </c>
      <c r="I124" s="4">
        <f t="shared" si="38"/>
        <v>16.05</v>
      </c>
      <c r="J124" s="4">
        <f t="shared" si="39"/>
        <v>72.225</v>
      </c>
      <c r="K124" s="4">
        <f t="shared" si="40"/>
        <v>48.150000000000006</v>
      </c>
      <c r="L124" s="72">
        <f t="shared" si="41"/>
        <v>120.375</v>
      </c>
    </row>
    <row r="125" spans="1:12" ht="12.75">
      <c r="A125" s="71">
        <v>39</v>
      </c>
      <c r="B125" s="41" t="s">
        <v>253</v>
      </c>
      <c r="C125" s="37" t="s">
        <v>254</v>
      </c>
      <c r="D125" s="36" t="s">
        <v>219</v>
      </c>
      <c r="E125" s="38">
        <v>2</v>
      </c>
      <c r="F125" s="4">
        <v>87</v>
      </c>
      <c r="G125" s="56">
        <f t="shared" si="36"/>
        <v>108.75</v>
      </c>
      <c r="H125" s="4">
        <f t="shared" si="37"/>
        <v>65.25</v>
      </c>
      <c r="I125" s="4">
        <f t="shared" si="38"/>
        <v>43.5</v>
      </c>
      <c r="J125" s="4">
        <f t="shared" si="39"/>
        <v>130.5</v>
      </c>
      <c r="K125" s="4">
        <f t="shared" si="40"/>
        <v>87</v>
      </c>
      <c r="L125" s="72">
        <f t="shared" si="41"/>
        <v>217.5</v>
      </c>
    </row>
    <row r="126" spans="1:12" ht="12.75">
      <c r="A126" s="71">
        <v>38</v>
      </c>
      <c r="B126" s="41" t="s">
        <v>255</v>
      </c>
      <c r="C126" s="37" t="s">
        <v>256</v>
      </c>
      <c r="D126" s="36" t="s">
        <v>219</v>
      </c>
      <c r="E126" s="38">
        <v>2</v>
      </c>
      <c r="F126" s="4">
        <v>4.55</v>
      </c>
      <c r="G126" s="56">
        <f t="shared" si="36"/>
        <v>5.6875</v>
      </c>
      <c r="H126" s="4">
        <f t="shared" si="37"/>
        <v>3.4125</v>
      </c>
      <c r="I126" s="4">
        <f t="shared" si="38"/>
        <v>2.275</v>
      </c>
      <c r="J126" s="4">
        <f t="shared" si="39"/>
        <v>6.825</v>
      </c>
      <c r="K126" s="4">
        <f t="shared" si="40"/>
        <v>4.55</v>
      </c>
      <c r="L126" s="72">
        <f t="shared" si="41"/>
        <v>11.375</v>
      </c>
    </row>
    <row r="127" spans="1:12" ht="12.75">
      <c r="A127" s="71">
        <v>255</v>
      </c>
      <c r="B127" s="41" t="s">
        <v>257</v>
      </c>
      <c r="C127" s="37" t="s">
        <v>258</v>
      </c>
      <c r="D127" s="36" t="s">
        <v>271</v>
      </c>
      <c r="E127" s="38">
        <v>87</v>
      </c>
      <c r="F127" s="4">
        <v>2.78</v>
      </c>
      <c r="G127" s="56">
        <f t="shared" si="36"/>
        <v>3.4749999999999996</v>
      </c>
      <c r="H127" s="4">
        <f t="shared" si="37"/>
        <v>2.0849999999999995</v>
      </c>
      <c r="I127" s="4">
        <f t="shared" si="38"/>
        <v>1.39</v>
      </c>
      <c r="J127" s="4">
        <f t="shared" si="39"/>
        <v>181.39499999999995</v>
      </c>
      <c r="K127" s="4">
        <f t="shared" si="40"/>
        <v>120.92999999999999</v>
      </c>
      <c r="L127" s="72">
        <f t="shared" si="41"/>
        <v>302.32499999999993</v>
      </c>
    </row>
    <row r="128" spans="1:12" ht="22.5">
      <c r="A128" s="71">
        <v>44</v>
      </c>
      <c r="B128" s="41" t="s">
        <v>259</v>
      </c>
      <c r="C128" s="37" t="s">
        <v>260</v>
      </c>
      <c r="D128" s="36" t="s">
        <v>219</v>
      </c>
      <c r="E128" s="38">
        <v>3</v>
      </c>
      <c r="F128" s="4">
        <v>1.87</v>
      </c>
      <c r="G128" s="56">
        <f t="shared" si="36"/>
        <v>2.3375000000000004</v>
      </c>
      <c r="H128" s="4">
        <f t="shared" si="37"/>
        <v>1.4025</v>
      </c>
      <c r="I128" s="4">
        <f t="shared" si="38"/>
        <v>0.9350000000000002</v>
      </c>
      <c r="J128" s="4">
        <f t="shared" si="39"/>
        <v>4.2075000000000005</v>
      </c>
      <c r="K128" s="4">
        <f t="shared" si="40"/>
        <v>2.8050000000000006</v>
      </c>
      <c r="L128" s="72">
        <f t="shared" si="41"/>
        <v>7.012500000000001</v>
      </c>
    </row>
    <row r="129" spans="1:12" ht="12.75">
      <c r="A129" s="71">
        <v>52</v>
      </c>
      <c r="B129" s="41" t="s">
        <v>261</v>
      </c>
      <c r="C129" s="37" t="s">
        <v>262</v>
      </c>
      <c r="D129" s="36" t="s">
        <v>219</v>
      </c>
      <c r="E129" s="38">
        <v>64</v>
      </c>
      <c r="F129" s="4">
        <v>3.22</v>
      </c>
      <c r="G129" s="56">
        <f t="shared" si="36"/>
        <v>4.025</v>
      </c>
      <c r="H129" s="4">
        <f t="shared" si="37"/>
        <v>2.415</v>
      </c>
      <c r="I129" s="4">
        <f t="shared" si="38"/>
        <v>1.6100000000000003</v>
      </c>
      <c r="J129" s="4">
        <f t="shared" si="39"/>
        <v>154.56</v>
      </c>
      <c r="K129" s="4">
        <f t="shared" si="40"/>
        <v>103.04000000000002</v>
      </c>
      <c r="L129" s="72">
        <f t="shared" si="41"/>
        <v>257.6</v>
      </c>
    </row>
    <row r="130" spans="1:12" ht="12.75">
      <c r="A130" s="71">
        <v>51</v>
      </c>
      <c r="B130" s="41" t="s">
        <v>263</v>
      </c>
      <c r="C130" s="37" t="s">
        <v>264</v>
      </c>
      <c r="D130" s="36" t="s">
        <v>219</v>
      </c>
      <c r="E130" s="38">
        <v>4</v>
      </c>
      <c r="F130" s="4">
        <v>4.87</v>
      </c>
      <c r="G130" s="56">
        <f t="shared" si="36"/>
        <v>6.0875</v>
      </c>
      <c r="H130" s="4">
        <f t="shared" si="37"/>
        <v>3.6525</v>
      </c>
      <c r="I130" s="4">
        <f t="shared" si="38"/>
        <v>2.4350000000000005</v>
      </c>
      <c r="J130" s="4">
        <f t="shared" si="39"/>
        <v>14.61</v>
      </c>
      <c r="K130" s="4">
        <f t="shared" si="40"/>
        <v>9.740000000000002</v>
      </c>
      <c r="L130" s="72">
        <f t="shared" si="41"/>
        <v>24.35</v>
      </c>
    </row>
    <row r="131" spans="1:12" ht="12.75">
      <c r="A131" s="71">
        <v>30</v>
      </c>
      <c r="B131" s="41" t="s">
        <v>265</v>
      </c>
      <c r="C131" s="37" t="s">
        <v>266</v>
      </c>
      <c r="D131" s="36" t="s">
        <v>219</v>
      </c>
      <c r="E131" s="38">
        <v>11</v>
      </c>
      <c r="F131" s="4">
        <v>5.55</v>
      </c>
      <c r="G131" s="56">
        <f t="shared" si="36"/>
        <v>6.9375</v>
      </c>
      <c r="H131" s="4">
        <f t="shared" si="37"/>
        <v>4.1625</v>
      </c>
      <c r="I131" s="4">
        <f t="shared" si="38"/>
        <v>2.7750000000000004</v>
      </c>
      <c r="J131" s="4">
        <f t="shared" si="39"/>
        <v>45.787499999999994</v>
      </c>
      <c r="K131" s="4">
        <f t="shared" si="40"/>
        <v>30.525000000000006</v>
      </c>
      <c r="L131" s="72">
        <f t="shared" si="41"/>
        <v>76.3125</v>
      </c>
    </row>
    <row r="132" spans="1:12" ht="12.75">
      <c r="A132" s="71">
        <v>256</v>
      </c>
      <c r="B132" s="41" t="s">
        <v>267</v>
      </c>
      <c r="C132" s="37" t="s">
        <v>268</v>
      </c>
      <c r="D132" s="36" t="s">
        <v>219</v>
      </c>
      <c r="E132" s="38">
        <v>82</v>
      </c>
      <c r="F132" s="4">
        <v>3.22</v>
      </c>
      <c r="G132" s="56">
        <f t="shared" si="36"/>
        <v>4.025</v>
      </c>
      <c r="H132" s="4">
        <f t="shared" si="37"/>
        <v>2.415</v>
      </c>
      <c r="I132" s="4">
        <f t="shared" si="38"/>
        <v>1.6100000000000003</v>
      </c>
      <c r="J132" s="4">
        <f t="shared" si="39"/>
        <v>198.03</v>
      </c>
      <c r="K132" s="4">
        <f t="shared" si="40"/>
        <v>132.02000000000004</v>
      </c>
      <c r="L132" s="72">
        <f t="shared" si="41"/>
        <v>330.05000000000007</v>
      </c>
    </row>
    <row r="133" spans="1:12" ht="22.5">
      <c r="A133" s="81">
        <v>72331</v>
      </c>
      <c r="B133" s="49" t="s">
        <v>272</v>
      </c>
      <c r="C133" s="46" t="s">
        <v>273</v>
      </c>
      <c r="D133" s="36" t="s">
        <v>219</v>
      </c>
      <c r="E133" s="38">
        <v>19</v>
      </c>
      <c r="F133" s="4">
        <v>7.09</v>
      </c>
      <c r="G133" s="56">
        <f t="shared" si="36"/>
        <v>8.8625</v>
      </c>
      <c r="H133" s="4">
        <f t="shared" si="37"/>
        <v>5.3175</v>
      </c>
      <c r="I133" s="4">
        <f t="shared" si="38"/>
        <v>3.5450000000000004</v>
      </c>
      <c r="J133" s="4">
        <f t="shared" si="39"/>
        <v>101.0325</v>
      </c>
      <c r="K133" s="4">
        <f t="shared" si="40"/>
        <v>67.355</v>
      </c>
      <c r="L133" s="72">
        <f t="shared" si="41"/>
        <v>168.3875</v>
      </c>
    </row>
    <row r="134" spans="1:12" ht="22.5">
      <c r="A134" s="71">
        <v>72332</v>
      </c>
      <c r="B134" s="41" t="s">
        <v>274</v>
      </c>
      <c r="C134" s="46" t="s">
        <v>275</v>
      </c>
      <c r="D134" s="36" t="s">
        <v>219</v>
      </c>
      <c r="E134" s="38">
        <v>11</v>
      </c>
      <c r="F134" s="4">
        <v>12.64</v>
      </c>
      <c r="G134" s="56">
        <f t="shared" si="36"/>
        <v>15.8</v>
      </c>
      <c r="H134" s="4">
        <f t="shared" si="37"/>
        <v>9.48</v>
      </c>
      <c r="I134" s="4">
        <f t="shared" si="38"/>
        <v>6.32</v>
      </c>
      <c r="J134" s="4">
        <f t="shared" si="39"/>
        <v>104.28</v>
      </c>
      <c r="K134" s="4">
        <f t="shared" si="40"/>
        <v>69.52000000000001</v>
      </c>
      <c r="L134" s="72">
        <f t="shared" si="41"/>
        <v>173.8</v>
      </c>
    </row>
    <row r="135" spans="1:12" ht="12.75">
      <c r="A135" s="71">
        <v>46</v>
      </c>
      <c r="B135" s="41" t="s">
        <v>276</v>
      </c>
      <c r="C135" s="37" t="s">
        <v>277</v>
      </c>
      <c r="D135" s="36" t="s">
        <v>219</v>
      </c>
      <c r="E135" s="38">
        <v>4</v>
      </c>
      <c r="F135" s="4">
        <v>5.88</v>
      </c>
      <c r="G135" s="56">
        <f t="shared" si="36"/>
        <v>7.35</v>
      </c>
      <c r="H135" s="4">
        <f t="shared" si="37"/>
        <v>4.409999999999999</v>
      </c>
      <c r="I135" s="4">
        <f t="shared" si="38"/>
        <v>2.94</v>
      </c>
      <c r="J135" s="4">
        <f t="shared" si="39"/>
        <v>17.639999999999997</v>
      </c>
      <c r="K135" s="4">
        <f t="shared" si="40"/>
        <v>11.76</v>
      </c>
      <c r="L135" s="72">
        <f t="shared" si="41"/>
        <v>29.4</v>
      </c>
    </row>
    <row r="136" spans="1:12" ht="12.75">
      <c r="A136" s="71">
        <v>28</v>
      </c>
      <c r="B136" s="41" t="s">
        <v>278</v>
      </c>
      <c r="C136" s="37" t="s">
        <v>279</v>
      </c>
      <c r="D136" s="36" t="s">
        <v>219</v>
      </c>
      <c r="E136" s="38">
        <v>1</v>
      </c>
      <c r="F136" s="4">
        <v>6.88</v>
      </c>
      <c r="G136" s="56">
        <f t="shared" si="36"/>
        <v>8.6</v>
      </c>
      <c r="H136" s="4">
        <f t="shared" si="37"/>
        <v>5.159999999999999</v>
      </c>
      <c r="I136" s="4">
        <f t="shared" si="38"/>
        <v>3.44</v>
      </c>
      <c r="J136" s="4">
        <f t="shared" si="39"/>
        <v>5.159999999999999</v>
      </c>
      <c r="K136" s="4">
        <f t="shared" si="40"/>
        <v>3.44</v>
      </c>
      <c r="L136" s="72">
        <f t="shared" si="41"/>
        <v>8.6</v>
      </c>
    </row>
    <row r="137" spans="1:12" ht="12.75">
      <c r="A137" s="71" t="s">
        <v>280</v>
      </c>
      <c r="B137" s="41" t="s">
        <v>281</v>
      </c>
      <c r="C137" s="37" t="s">
        <v>282</v>
      </c>
      <c r="D137" s="36" t="s">
        <v>219</v>
      </c>
      <c r="E137" s="38">
        <v>2</v>
      </c>
      <c r="F137" s="4">
        <v>5.55</v>
      </c>
      <c r="G137" s="56">
        <f t="shared" si="36"/>
        <v>6.9375</v>
      </c>
      <c r="H137" s="4">
        <f t="shared" si="37"/>
        <v>4.1625</v>
      </c>
      <c r="I137" s="4">
        <f t="shared" si="38"/>
        <v>2.7750000000000004</v>
      </c>
      <c r="J137" s="4">
        <f t="shared" si="39"/>
        <v>8.325</v>
      </c>
      <c r="K137" s="4">
        <f t="shared" si="40"/>
        <v>5.550000000000001</v>
      </c>
      <c r="L137" s="72">
        <f t="shared" si="41"/>
        <v>13.875</v>
      </c>
    </row>
    <row r="138" spans="1:12" ht="12.75">
      <c r="A138" s="71">
        <v>257</v>
      </c>
      <c r="B138" s="41" t="s">
        <v>283</v>
      </c>
      <c r="C138" s="37" t="s">
        <v>284</v>
      </c>
      <c r="D138" s="36" t="s">
        <v>219</v>
      </c>
      <c r="E138" s="38">
        <v>37</v>
      </c>
      <c r="F138" s="4">
        <v>4.2</v>
      </c>
      <c r="G138" s="56">
        <f t="shared" si="36"/>
        <v>5.25</v>
      </c>
      <c r="H138" s="4">
        <f t="shared" si="37"/>
        <v>3.15</v>
      </c>
      <c r="I138" s="4">
        <f t="shared" si="38"/>
        <v>2.1</v>
      </c>
      <c r="J138" s="4">
        <f t="shared" si="39"/>
        <v>116.55</v>
      </c>
      <c r="K138" s="4">
        <f t="shared" si="40"/>
        <v>77.7</v>
      </c>
      <c r="L138" s="72">
        <f t="shared" si="41"/>
        <v>194.25</v>
      </c>
    </row>
    <row r="139" spans="1:12" ht="12.75">
      <c r="A139" s="71"/>
      <c r="B139" s="41"/>
      <c r="C139" s="45" t="s">
        <v>285</v>
      </c>
      <c r="D139" s="36"/>
      <c r="E139" s="38"/>
      <c r="F139" s="4"/>
      <c r="G139" s="56"/>
      <c r="H139" s="4"/>
      <c r="I139" s="4"/>
      <c r="J139" s="4"/>
      <c r="K139" s="4"/>
      <c r="L139" s="72"/>
    </row>
    <row r="140" spans="1:12" ht="33.75">
      <c r="A140" s="71" t="s">
        <v>286</v>
      </c>
      <c r="B140" s="49" t="s">
        <v>287</v>
      </c>
      <c r="C140" s="37" t="s">
        <v>288</v>
      </c>
      <c r="D140" s="49" t="s">
        <v>219</v>
      </c>
      <c r="E140" s="49">
        <v>1</v>
      </c>
      <c r="F140" s="4">
        <v>230.26</v>
      </c>
      <c r="G140" s="56">
        <f t="shared" si="36"/>
        <v>287.825</v>
      </c>
      <c r="H140" s="4">
        <f t="shared" si="37"/>
        <v>172.695</v>
      </c>
      <c r="I140" s="4">
        <f t="shared" si="38"/>
        <v>115.13</v>
      </c>
      <c r="J140" s="4">
        <f t="shared" si="39"/>
        <v>172.695</v>
      </c>
      <c r="K140" s="4">
        <f t="shared" si="40"/>
        <v>115.13</v>
      </c>
      <c r="L140" s="72">
        <f t="shared" si="41"/>
        <v>287.825</v>
      </c>
    </row>
    <row r="141" spans="1:12" ht="22.5">
      <c r="A141" s="71" t="s">
        <v>291</v>
      </c>
      <c r="B141" s="49" t="s">
        <v>289</v>
      </c>
      <c r="C141" s="37" t="s">
        <v>290</v>
      </c>
      <c r="D141" s="49" t="s">
        <v>219</v>
      </c>
      <c r="E141" s="49">
        <v>1</v>
      </c>
      <c r="F141" s="4">
        <v>212.28</v>
      </c>
      <c r="G141" s="56">
        <f t="shared" si="36"/>
        <v>265.35</v>
      </c>
      <c r="H141" s="4">
        <f t="shared" si="37"/>
        <v>159.21</v>
      </c>
      <c r="I141" s="4">
        <f t="shared" si="38"/>
        <v>106.14000000000001</v>
      </c>
      <c r="J141" s="4">
        <f t="shared" si="39"/>
        <v>159.21</v>
      </c>
      <c r="K141" s="4">
        <f t="shared" si="40"/>
        <v>106.14000000000001</v>
      </c>
      <c r="L141" s="72">
        <f t="shared" si="41"/>
        <v>265.35</v>
      </c>
    </row>
    <row r="142" spans="1:12" ht="22.5">
      <c r="A142" s="71" t="s">
        <v>293</v>
      </c>
      <c r="B142" s="49" t="s">
        <v>292</v>
      </c>
      <c r="C142" s="37" t="s">
        <v>294</v>
      </c>
      <c r="D142" s="49" t="s">
        <v>219</v>
      </c>
      <c r="E142" s="49">
        <v>1</v>
      </c>
      <c r="F142" s="4">
        <v>83.34</v>
      </c>
      <c r="G142" s="56">
        <f t="shared" si="36"/>
        <v>104.17500000000001</v>
      </c>
      <c r="H142" s="4">
        <f t="shared" si="37"/>
        <v>62.505</v>
      </c>
      <c r="I142" s="4">
        <f t="shared" si="38"/>
        <v>41.67000000000001</v>
      </c>
      <c r="J142" s="4">
        <f t="shared" si="39"/>
        <v>62.505</v>
      </c>
      <c r="K142" s="4">
        <f t="shared" si="40"/>
        <v>41.67000000000001</v>
      </c>
      <c r="L142" s="72">
        <f t="shared" si="41"/>
        <v>104.17500000000001</v>
      </c>
    </row>
    <row r="143" spans="1:12" ht="12.75">
      <c r="A143" s="71">
        <v>150</v>
      </c>
      <c r="B143" s="41" t="s">
        <v>295</v>
      </c>
      <c r="C143" s="37" t="s">
        <v>296</v>
      </c>
      <c r="D143" s="36" t="s">
        <v>219</v>
      </c>
      <c r="E143" s="38">
        <v>1</v>
      </c>
      <c r="F143" s="4">
        <v>187</v>
      </c>
      <c r="G143" s="56">
        <f t="shared" si="36"/>
        <v>233.75</v>
      </c>
      <c r="H143" s="4">
        <f t="shared" si="37"/>
        <v>140.25</v>
      </c>
      <c r="I143" s="4">
        <f t="shared" si="38"/>
        <v>93.5</v>
      </c>
      <c r="J143" s="4">
        <f t="shared" si="39"/>
        <v>140.25</v>
      </c>
      <c r="K143" s="4">
        <f t="shared" si="40"/>
        <v>93.5</v>
      </c>
      <c r="L143" s="72">
        <f t="shared" si="41"/>
        <v>233.75</v>
      </c>
    </row>
    <row r="144" spans="1:12" ht="12.75">
      <c r="A144" s="71"/>
      <c r="B144" s="41"/>
      <c r="C144" s="45" t="s">
        <v>297</v>
      </c>
      <c r="D144" s="36"/>
      <c r="E144" s="38"/>
      <c r="F144" s="4"/>
      <c r="G144" s="56"/>
      <c r="H144" s="4"/>
      <c r="I144" s="4"/>
      <c r="J144" s="4"/>
      <c r="K144" s="4"/>
      <c r="L144" s="72"/>
    </row>
    <row r="145" spans="1:12" ht="33.75">
      <c r="A145" s="71" t="s">
        <v>286</v>
      </c>
      <c r="B145" s="49" t="s">
        <v>298</v>
      </c>
      <c r="C145" s="37" t="s">
        <v>288</v>
      </c>
      <c r="D145" s="49" t="s">
        <v>219</v>
      </c>
      <c r="E145" s="49">
        <v>2</v>
      </c>
      <c r="F145" s="4">
        <v>230.26</v>
      </c>
      <c r="G145" s="56">
        <f t="shared" si="36"/>
        <v>287.825</v>
      </c>
      <c r="H145" s="4">
        <f t="shared" si="37"/>
        <v>172.695</v>
      </c>
      <c r="I145" s="4">
        <f t="shared" si="38"/>
        <v>115.13</v>
      </c>
      <c r="J145" s="4">
        <f t="shared" si="39"/>
        <v>345.39</v>
      </c>
      <c r="K145" s="4">
        <f t="shared" si="40"/>
        <v>230.26</v>
      </c>
      <c r="L145" s="72">
        <f t="shared" si="41"/>
        <v>575.65</v>
      </c>
    </row>
    <row r="146" spans="1:12" ht="12.75">
      <c r="A146" s="71">
        <v>20</v>
      </c>
      <c r="B146" s="49" t="s">
        <v>299</v>
      </c>
      <c r="C146" s="37" t="s">
        <v>300</v>
      </c>
      <c r="D146" s="49" t="s">
        <v>219</v>
      </c>
      <c r="E146" s="49">
        <v>2</v>
      </c>
      <c r="F146" s="4">
        <v>12.1</v>
      </c>
      <c r="G146" s="56">
        <f t="shared" si="36"/>
        <v>15.125</v>
      </c>
      <c r="H146" s="4">
        <f t="shared" si="37"/>
        <v>9.075</v>
      </c>
      <c r="I146" s="4">
        <f t="shared" si="38"/>
        <v>6.050000000000001</v>
      </c>
      <c r="J146" s="4">
        <f t="shared" si="39"/>
        <v>18.15</v>
      </c>
      <c r="K146" s="4">
        <f t="shared" si="40"/>
        <v>12.100000000000001</v>
      </c>
      <c r="L146" s="72">
        <f t="shared" si="41"/>
        <v>30.25</v>
      </c>
    </row>
    <row r="147" spans="1:12" ht="12.75">
      <c r="A147" s="71">
        <v>21</v>
      </c>
      <c r="B147" s="49" t="s">
        <v>301</v>
      </c>
      <c r="C147" s="37" t="s">
        <v>302</v>
      </c>
      <c r="D147" s="49" t="s">
        <v>219</v>
      </c>
      <c r="E147" s="49">
        <v>3</v>
      </c>
      <c r="F147" s="4">
        <v>458.2</v>
      </c>
      <c r="G147" s="56">
        <f t="shared" si="36"/>
        <v>572.75</v>
      </c>
      <c r="H147" s="4">
        <f t="shared" si="37"/>
        <v>343.65</v>
      </c>
      <c r="I147" s="4">
        <f t="shared" si="38"/>
        <v>229.10000000000002</v>
      </c>
      <c r="J147" s="4">
        <f t="shared" si="39"/>
        <v>1030.9499999999998</v>
      </c>
      <c r="K147" s="4">
        <f t="shared" si="40"/>
        <v>687.3000000000001</v>
      </c>
      <c r="L147" s="72">
        <f t="shared" si="41"/>
        <v>1718.25</v>
      </c>
    </row>
    <row r="148" spans="1:12" ht="22.5">
      <c r="A148" s="71" t="s">
        <v>293</v>
      </c>
      <c r="B148" s="49" t="s">
        <v>303</v>
      </c>
      <c r="C148" s="37" t="s">
        <v>304</v>
      </c>
      <c r="D148" s="49" t="s">
        <v>219</v>
      </c>
      <c r="E148" s="49">
        <v>2</v>
      </c>
      <c r="F148" s="4">
        <v>83.34</v>
      </c>
      <c r="G148" s="56">
        <f t="shared" si="36"/>
        <v>104.17500000000001</v>
      </c>
      <c r="H148" s="4">
        <f t="shared" si="37"/>
        <v>62.505</v>
      </c>
      <c r="I148" s="4">
        <f t="shared" si="38"/>
        <v>41.67000000000001</v>
      </c>
      <c r="J148" s="4">
        <f t="shared" si="39"/>
        <v>125.01</v>
      </c>
      <c r="K148" s="4">
        <f t="shared" si="40"/>
        <v>83.34000000000002</v>
      </c>
      <c r="L148" s="72">
        <f t="shared" si="41"/>
        <v>208.35000000000002</v>
      </c>
    </row>
    <row r="149" spans="1:12" ht="22.5">
      <c r="A149" s="71" t="s">
        <v>305</v>
      </c>
      <c r="B149" s="49" t="s">
        <v>306</v>
      </c>
      <c r="C149" s="37" t="s">
        <v>307</v>
      </c>
      <c r="D149" s="49" t="s">
        <v>219</v>
      </c>
      <c r="E149" s="49">
        <v>10</v>
      </c>
      <c r="F149" s="4">
        <v>9.77</v>
      </c>
      <c r="G149" s="56">
        <f t="shared" si="36"/>
        <v>12.212499999999999</v>
      </c>
      <c r="H149" s="4">
        <f t="shared" si="37"/>
        <v>7.327499999999999</v>
      </c>
      <c r="I149" s="4">
        <f t="shared" si="38"/>
        <v>4.885</v>
      </c>
      <c r="J149" s="4">
        <f t="shared" si="39"/>
        <v>73.27499999999999</v>
      </c>
      <c r="K149" s="4">
        <f t="shared" si="40"/>
        <v>48.849999999999994</v>
      </c>
      <c r="L149" s="72">
        <f t="shared" si="41"/>
        <v>122.12499999999999</v>
      </c>
    </row>
    <row r="150" spans="1:12" ht="22.5">
      <c r="A150" s="71" t="s">
        <v>310</v>
      </c>
      <c r="B150" s="49" t="s">
        <v>308</v>
      </c>
      <c r="C150" s="37" t="s">
        <v>312</v>
      </c>
      <c r="D150" s="49" t="s">
        <v>219</v>
      </c>
      <c r="E150" s="49">
        <v>10</v>
      </c>
      <c r="F150" s="4">
        <v>12.82</v>
      </c>
      <c r="G150" s="56">
        <f t="shared" si="36"/>
        <v>16.025</v>
      </c>
      <c r="H150" s="4">
        <f t="shared" si="37"/>
        <v>9.614999999999998</v>
      </c>
      <c r="I150" s="4">
        <f t="shared" si="38"/>
        <v>6.41</v>
      </c>
      <c r="J150" s="4">
        <f t="shared" si="39"/>
        <v>96.14999999999998</v>
      </c>
      <c r="K150" s="4">
        <f t="shared" si="40"/>
        <v>64.1</v>
      </c>
      <c r="L150" s="72">
        <f t="shared" si="41"/>
        <v>160.24999999999997</v>
      </c>
    </row>
    <row r="151" spans="1:12" ht="12.75">
      <c r="A151" s="71" t="s">
        <v>311</v>
      </c>
      <c r="B151" s="49" t="s">
        <v>309</v>
      </c>
      <c r="C151" s="37" t="s">
        <v>313</v>
      </c>
      <c r="D151" s="49" t="s">
        <v>219</v>
      </c>
      <c r="E151" s="49">
        <v>5</v>
      </c>
      <c r="F151" s="4">
        <v>49.24</v>
      </c>
      <c r="G151" s="56">
        <f t="shared" si="36"/>
        <v>61.550000000000004</v>
      </c>
      <c r="H151" s="4">
        <f t="shared" si="37"/>
        <v>36.93</v>
      </c>
      <c r="I151" s="4">
        <f t="shared" si="38"/>
        <v>24.620000000000005</v>
      </c>
      <c r="J151" s="4">
        <f t="shared" si="39"/>
        <v>184.65</v>
      </c>
      <c r="K151" s="4">
        <f t="shared" si="40"/>
        <v>123.10000000000002</v>
      </c>
      <c r="L151" s="72">
        <f t="shared" si="41"/>
        <v>307.75</v>
      </c>
    </row>
    <row r="152" spans="1:12" ht="12.75">
      <c r="A152" s="71"/>
      <c r="B152" s="41"/>
      <c r="C152" s="45" t="s">
        <v>314</v>
      </c>
      <c r="D152" s="36"/>
      <c r="E152" s="38"/>
      <c r="F152" s="4"/>
      <c r="G152" s="56"/>
      <c r="H152" s="4"/>
      <c r="I152" s="4"/>
      <c r="J152" s="4"/>
      <c r="K152" s="4"/>
      <c r="L152" s="72"/>
    </row>
    <row r="153" spans="1:12" ht="12.75">
      <c r="A153" s="71">
        <v>65</v>
      </c>
      <c r="B153" s="49" t="s">
        <v>315</v>
      </c>
      <c r="C153" s="37" t="s">
        <v>316</v>
      </c>
      <c r="D153" s="49" t="s">
        <v>219</v>
      </c>
      <c r="E153" s="49">
        <v>12</v>
      </c>
      <c r="F153" s="4">
        <v>5.85</v>
      </c>
      <c r="G153" s="56">
        <f t="shared" si="36"/>
        <v>7.3125</v>
      </c>
      <c r="H153" s="4">
        <f t="shared" si="37"/>
        <v>4.3875</v>
      </c>
      <c r="I153" s="4">
        <f t="shared" si="38"/>
        <v>2.9250000000000003</v>
      </c>
      <c r="J153" s="4">
        <f t="shared" si="39"/>
        <v>52.650000000000006</v>
      </c>
      <c r="K153" s="4">
        <f t="shared" si="40"/>
        <v>35.1</v>
      </c>
      <c r="L153" s="72">
        <f t="shared" si="41"/>
        <v>87.75</v>
      </c>
    </row>
    <row r="154" spans="1:12" ht="12.75">
      <c r="A154" s="71">
        <v>258</v>
      </c>
      <c r="B154" s="49" t="s">
        <v>317</v>
      </c>
      <c r="C154" s="37" t="s">
        <v>318</v>
      </c>
      <c r="D154" s="49" t="s">
        <v>271</v>
      </c>
      <c r="E154" s="49">
        <v>12</v>
      </c>
      <c r="F154" s="4">
        <v>12.1</v>
      </c>
      <c r="G154" s="56">
        <f t="shared" si="36"/>
        <v>15.125</v>
      </c>
      <c r="H154" s="4">
        <f t="shared" si="37"/>
        <v>9.075</v>
      </c>
      <c r="I154" s="4">
        <f t="shared" si="38"/>
        <v>6.050000000000001</v>
      </c>
      <c r="J154" s="4">
        <f t="shared" si="39"/>
        <v>108.89999999999999</v>
      </c>
      <c r="K154" s="4">
        <f t="shared" si="40"/>
        <v>72.60000000000001</v>
      </c>
      <c r="L154" s="72">
        <f t="shared" si="41"/>
        <v>181.5</v>
      </c>
    </row>
    <row r="155" spans="1:12" ht="22.5">
      <c r="A155" s="71">
        <v>175</v>
      </c>
      <c r="B155" s="49" t="s">
        <v>319</v>
      </c>
      <c r="C155" s="37" t="s">
        <v>320</v>
      </c>
      <c r="D155" s="49" t="s">
        <v>271</v>
      </c>
      <c r="E155" s="49">
        <v>12</v>
      </c>
      <c r="F155" s="4">
        <v>7.45</v>
      </c>
      <c r="G155" s="56">
        <f t="shared" si="36"/>
        <v>9.3125</v>
      </c>
      <c r="H155" s="4">
        <f t="shared" si="37"/>
        <v>5.5874999999999995</v>
      </c>
      <c r="I155" s="4">
        <f t="shared" si="38"/>
        <v>3.725</v>
      </c>
      <c r="J155" s="4">
        <f t="shared" si="39"/>
        <v>67.05</v>
      </c>
      <c r="K155" s="4">
        <f t="shared" si="40"/>
        <v>44.7</v>
      </c>
      <c r="L155" s="72">
        <f t="shared" si="41"/>
        <v>111.75</v>
      </c>
    </row>
    <row r="156" spans="1:12" ht="12.75">
      <c r="A156" s="71">
        <v>259</v>
      </c>
      <c r="B156" s="49" t="s">
        <v>321</v>
      </c>
      <c r="C156" s="37" t="s">
        <v>322</v>
      </c>
      <c r="D156" s="49" t="s">
        <v>271</v>
      </c>
      <c r="E156" s="49">
        <v>9</v>
      </c>
      <c r="F156" s="4">
        <v>4.58</v>
      </c>
      <c r="G156" s="56">
        <f t="shared" si="36"/>
        <v>5.725</v>
      </c>
      <c r="H156" s="4">
        <f t="shared" si="37"/>
        <v>3.4349999999999996</v>
      </c>
      <c r="I156" s="4">
        <f t="shared" si="38"/>
        <v>2.29</v>
      </c>
      <c r="J156" s="4">
        <f t="shared" si="39"/>
        <v>30.914999999999996</v>
      </c>
      <c r="K156" s="4">
        <f t="shared" si="40"/>
        <v>20.61</v>
      </c>
      <c r="L156" s="72">
        <f t="shared" si="41"/>
        <v>51.52499999999999</v>
      </c>
    </row>
    <row r="157" spans="1:12" ht="22.5">
      <c r="A157" s="71">
        <v>56</v>
      </c>
      <c r="B157" s="49" t="s">
        <v>323</v>
      </c>
      <c r="C157" s="37" t="s">
        <v>324</v>
      </c>
      <c r="D157" s="49" t="s">
        <v>219</v>
      </c>
      <c r="E157" s="49">
        <v>1</v>
      </c>
      <c r="F157" s="4">
        <v>12.45</v>
      </c>
      <c r="G157" s="56">
        <f t="shared" si="36"/>
        <v>15.5625</v>
      </c>
      <c r="H157" s="4">
        <f t="shared" si="37"/>
        <v>9.3375</v>
      </c>
      <c r="I157" s="4">
        <f t="shared" si="38"/>
        <v>6.2250000000000005</v>
      </c>
      <c r="J157" s="4">
        <f t="shared" si="39"/>
        <v>9.3375</v>
      </c>
      <c r="K157" s="4">
        <f t="shared" si="40"/>
        <v>6.2250000000000005</v>
      </c>
      <c r="L157" s="72">
        <f t="shared" si="41"/>
        <v>15.5625</v>
      </c>
    </row>
    <row r="158" spans="1:12" ht="12.75">
      <c r="A158" s="71">
        <v>162</v>
      </c>
      <c r="B158" s="49" t="s">
        <v>325</v>
      </c>
      <c r="C158" s="37" t="s">
        <v>326</v>
      </c>
      <c r="D158" s="49" t="s">
        <v>219</v>
      </c>
      <c r="E158" s="49">
        <v>1</v>
      </c>
      <c r="F158" s="4">
        <v>11.48</v>
      </c>
      <c r="G158" s="56">
        <f t="shared" si="36"/>
        <v>14.350000000000001</v>
      </c>
      <c r="H158" s="4">
        <f t="shared" si="37"/>
        <v>8.610000000000001</v>
      </c>
      <c r="I158" s="4">
        <f t="shared" si="38"/>
        <v>5.740000000000001</v>
      </c>
      <c r="J158" s="4">
        <f t="shared" si="39"/>
        <v>8.610000000000001</v>
      </c>
      <c r="K158" s="4">
        <f t="shared" si="40"/>
        <v>5.740000000000001</v>
      </c>
      <c r="L158" s="72">
        <f t="shared" si="41"/>
        <v>14.350000000000001</v>
      </c>
    </row>
    <row r="159" spans="1:12" ht="12.75">
      <c r="A159" s="71">
        <v>176</v>
      </c>
      <c r="B159" s="49" t="s">
        <v>327</v>
      </c>
      <c r="C159" s="37" t="s">
        <v>328</v>
      </c>
      <c r="D159" s="49" t="s">
        <v>219</v>
      </c>
      <c r="E159" s="49">
        <v>1</v>
      </c>
      <c r="F159" s="4">
        <v>9.48</v>
      </c>
      <c r="G159" s="56">
        <f t="shared" si="36"/>
        <v>11.850000000000001</v>
      </c>
      <c r="H159" s="4">
        <f t="shared" si="37"/>
        <v>7.11</v>
      </c>
      <c r="I159" s="4">
        <f t="shared" si="38"/>
        <v>4.740000000000001</v>
      </c>
      <c r="J159" s="4">
        <f t="shared" si="39"/>
        <v>7.11</v>
      </c>
      <c r="K159" s="4">
        <f t="shared" si="40"/>
        <v>4.740000000000001</v>
      </c>
      <c r="L159" s="72">
        <f t="shared" si="41"/>
        <v>11.850000000000001</v>
      </c>
    </row>
    <row r="160" spans="1:12" ht="12.75">
      <c r="A160" s="71">
        <v>43</v>
      </c>
      <c r="B160" s="49" t="s">
        <v>329</v>
      </c>
      <c r="C160" s="37" t="s">
        <v>330</v>
      </c>
      <c r="D160" s="49" t="s">
        <v>219</v>
      </c>
      <c r="E160" s="49">
        <v>2</v>
      </c>
      <c r="F160" s="4">
        <v>7.45</v>
      </c>
      <c r="G160" s="56">
        <f t="shared" si="36"/>
        <v>9.3125</v>
      </c>
      <c r="H160" s="4">
        <f t="shared" si="37"/>
        <v>5.5874999999999995</v>
      </c>
      <c r="I160" s="4">
        <f t="shared" si="38"/>
        <v>3.725</v>
      </c>
      <c r="J160" s="4">
        <f t="shared" si="39"/>
        <v>11.174999999999999</v>
      </c>
      <c r="K160" s="4">
        <f t="shared" si="40"/>
        <v>7.45</v>
      </c>
      <c r="L160" s="72">
        <f t="shared" si="41"/>
        <v>18.625</v>
      </c>
    </row>
    <row r="161" spans="1:12" ht="12.75">
      <c r="A161" s="71">
        <v>260</v>
      </c>
      <c r="B161" s="49" t="s">
        <v>331</v>
      </c>
      <c r="C161" s="37" t="s">
        <v>332</v>
      </c>
      <c r="D161" s="49" t="s">
        <v>271</v>
      </c>
      <c r="E161" s="49">
        <v>2</v>
      </c>
      <c r="F161" s="4">
        <v>5.88</v>
      </c>
      <c r="G161" s="56">
        <f t="shared" si="36"/>
        <v>7.35</v>
      </c>
      <c r="H161" s="4">
        <f t="shared" si="37"/>
        <v>4.409999999999999</v>
      </c>
      <c r="I161" s="4">
        <f t="shared" si="38"/>
        <v>2.94</v>
      </c>
      <c r="J161" s="4">
        <f t="shared" si="39"/>
        <v>8.819999999999999</v>
      </c>
      <c r="K161" s="4">
        <f t="shared" si="40"/>
        <v>5.88</v>
      </c>
      <c r="L161" s="72">
        <f t="shared" si="41"/>
        <v>14.7</v>
      </c>
    </row>
    <row r="162" spans="1:12" ht="12.75">
      <c r="A162" s="71">
        <v>83370</v>
      </c>
      <c r="B162" s="49" t="s">
        <v>333</v>
      </c>
      <c r="C162" s="37" t="s">
        <v>334</v>
      </c>
      <c r="D162" s="49" t="s">
        <v>219</v>
      </c>
      <c r="E162" s="49">
        <v>1</v>
      </c>
      <c r="F162" s="4">
        <v>111.85</v>
      </c>
      <c r="G162" s="56">
        <f t="shared" si="36"/>
        <v>139.8125</v>
      </c>
      <c r="H162" s="4">
        <f t="shared" si="37"/>
        <v>83.8875</v>
      </c>
      <c r="I162" s="4">
        <f t="shared" si="38"/>
        <v>55.925000000000004</v>
      </c>
      <c r="J162" s="4">
        <f t="shared" si="39"/>
        <v>83.8875</v>
      </c>
      <c r="K162" s="4">
        <f t="shared" si="40"/>
        <v>55.925000000000004</v>
      </c>
      <c r="L162" s="72">
        <f t="shared" si="41"/>
        <v>139.8125</v>
      </c>
    </row>
    <row r="163" spans="1:12" ht="23.25" thickBot="1">
      <c r="A163" s="71" t="s">
        <v>335</v>
      </c>
      <c r="B163" s="49" t="s">
        <v>336</v>
      </c>
      <c r="C163" s="37" t="s">
        <v>337</v>
      </c>
      <c r="D163" s="49" t="s">
        <v>219</v>
      </c>
      <c r="E163" s="49">
        <v>3</v>
      </c>
      <c r="F163" s="4">
        <v>47.88</v>
      </c>
      <c r="G163" s="56">
        <f t="shared" si="36"/>
        <v>59.85</v>
      </c>
      <c r="H163" s="4">
        <f t="shared" si="37"/>
        <v>35.91</v>
      </c>
      <c r="I163" s="4">
        <f t="shared" si="38"/>
        <v>23.94</v>
      </c>
      <c r="J163" s="4">
        <f t="shared" si="39"/>
        <v>107.72999999999999</v>
      </c>
      <c r="K163" s="4">
        <f t="shared" si="40"/>
        <v>71.82000000000001</v>
      </c>
      <c r="L163" s="72">
        <f t="shared" si="41"/>
        <v>179.55</v>
      </c>
    </row>
    <row r="164" spans="1:12" ht="13.5" thickBot="1">
      <c r="A164" s="71"/>
      <c r="B164" s="88" t="s">
        <v>497</v>
      </c>
      <c r="C164" s="88"/>
      <c r="D164" s="88"/>
      <c r="E164" s="88"/>
      <c r="F164" s="88"/>
      <c r="G164" s="43"/>
      <c r="H164" s="43"/>
      <c r="I164" s="43"/>
      <c r="J164" s="47">
        <f>SUM(J119:J163)</f>
        <v>7158.899999999996</v>
      </c>
      <c r="K164" s="47">
        <f>SUM(K119:K163)</f>
        <v>4772.600000000001</v>
      </c>
      <c r="L164" s="47">
        <f>SUM(L119:L163)</f>
        <v>11931.500000000002</v>
      </c>
    </row>
    <row r="165" spans="1:12" ht="13.5" thickBot="1">
      <c r="A165" s="76"/>
      <c r="B165" s="61" t="s">
        <v>338</v>
      </c>
      <c r="C165" s="83" t="s">
        <v>339</v>
      </c>
      <c r="D165" s="84"/>
      <c r="E165" s="84"/>
      <c r="F165" s="84"/>
      <c r="G165" s="84"/>
      <c r="H165" s="84"/>
      <c r="I165" s="84"/>
      <c r="J165" s="84"/>
      <c r="K165" s="84"/>
      <c r="L165" s="85"/>
    </row>
    <row r="166" spans="1:12" ht="12.75">
      <c r="A166" s="71"/>
      <c r="B166" s="41"/>
      <c r="C166" s="45" t="s">
        <v>340</v>
      </c>
      <c r="D166" s="36"/>
      <c r="E166" s="38"/>
      <c r="F166" s="4"/>
      <c r="G166" s="4"/>
      <c r="H166" s="4"/>
      <c r="I166" s="4"/>
      <c r="J166" s="4"/>
      <c r="K166" s="4"/>
      <c r="L166" s="78"/>
    </row>
    <row r="167" spans="1:12" ht="33.75">
      <c r="A167" s="71">
        <v>6021</v>
      </c>
      <c r="B167" s="49" t="s">
        <v>341</v>
      </c>
      <c r="C167" s="50" t="s">
        <v>342</v>
      </c>
      <c r="D167" s="49" t="s">
        <v>219</v>
      </c>
      <c r="E167" s="49">
        <v>3</v>
      </c>
      <c r="F167" s="4">
        <v>140.44</v>
      </c>
      <c r="G167" s="56">
        <f aca="true" t="shared" si="42" ref="G167:G230">F167*0.25+F167</f>
        <v>175.55</v>
      </c>
      <c r="H167" s="4">
        <f aca="true" t="shared" si="43" ref="H167:H230">G167*0.6</f>
        <v>105.33</v>
      </c>
      <c r="I167" s="4">
        <f aca="true" t="shared" si="44" ref="I167:I230">G167*0.4</f>
        <v>70.22000000000001</v>
      </c>
      <c r="J167" s="4">
        <f aca="true" t="shared" si="45" ref="J167:J230">H167*E167</f>
        <v>315.99</v>
      </c>
      <c r="K167" s="4">
        <f aca="true" t="shared" si="46" ref="K167:K230">I167*E167</f>
        <v>210.66000000000003</v>
      </c>
      <c r="L167" s="72">
        <f aca="true" t="shared" si="47" ref="L167:L230">K167+J167</f>
        <v>526.6500000000001</v>
      </c>
    </row>
    <row r="168" spans="1:12" ht="22.5">
      <c r="A168" s="71" t="s">
        <v>343</v>
      </c>
      <c r="B168" s="49" t="s">
        <v>344</v>
      </c>
      <c r="C168" s="37" t="s">
        <v>345</v>
      </c>
      <c r="D168" s="49" t="s">
        <v>219</v>
      </c>
      <c r="E168" s="49">
        <v>3</v>
      </c>
      <c r="F168" s="4">
        <v>17.48</v>
      </c>
      <c r="G168" s="56">
        <f t="shared" si="42"/>
        <v>21.85</v>
      </c>
      <c r="H168" s="4">
        <f t="shared" si="43"/>
        <v>13.110000000000001</v>
      </c>
      <c r="I168" s="4">
        <f t="shared" si="44"/>
        <v>8.74</v>
      </c>
      <c r="J168" s="4">
        <f t="shared" si="45"/>
        <v>39.330000000000005</v>
      </c>
      <c r="K168" s="4">
        <f t="shared" si="46"/>
        <v>26.22</v>
      </c>
      <c r="L168" s="72">
        <f t="shared" si="47"/>
        <v>65.55000000000001</v>
      </c>
    </row>
    <row r="169" spans="1:12" ht="33.75">
      <c r="A169" s="71">
        <v>155</v>
      </c>
      <c r="B169" s="49" t="s">
        <v>346</v>
      </c>
      <c r="C169" s="37" t="s">
        <v>347</v>
      </c>
      <c r="D169" s="49" t="s">
        <v>219</v>
      </c>
      <c r="E169" s="49">
        <v>4</v>
      </c>
      <c r="F169" s="4">
        <v>267.5</v>
      </c>
      <c r="G169" s="56">
        <f t="shared" si="42"/>
        <v>334.375</v>
      </c>
      <c r="H169" s="4">
        <f t="shared" si="43"/>
        <v>200.625</v>
      </c>
      <c r="I169" s="4">
        <f t="shared" si="44"/>
        <v>133.75</v>
      </c>
      <c r="J169" s="4">
        <f t="shared" si="45"/>
        <v>802.5</v>
      </c>
      <c r="K169" s="4">
        <f t="shared" si="46"/>
        <v>535</v>
      </c>
      <c r="L169" s="72">
        <f t="shared" si="47"/>
        <v>1337.5</v>
      </c>
    </row>
    <row r="170" spans="1:12" ht="12.75">
      <c r="A170" s="71">
        <v>85</v>
      </c>
      <c r="B170" s="49" t="s">
        <v>348</v>
      </c>
      <c r="C170" s="37" t="s">
        <v>349</v>
      </c>
      <c r="D170" s="49" t="s">
        <v>219</v>
      </c>
      <c r="E170" s="49">
        <v>7</v>
      </c>
      <c r="F170" s="4">
        <v>23.6</v>
      </c>
      <c r="G170" s="56">
        <f t="shared" si="42"/>
        <v>29.5</v>
      </c>
      <c r="H170" s="4">
        <f t="shared" si="43"/>
        <v>17.7</v>
      </c>
      <c r="I170" s="4">
        <f t="shared" si="44"/>
        <v>11.8</v>
      </c>
      <c r="J170" s="4">
        <f t="shared" si="45"/>
        <v>123.89999999999999</v>
      </c>
      <c r="K170" s="4">
        <f t="shared" si="46"/>
        <v>82.60000000000001</v>
      </c>
      <c r="L170" s="72">
        <f t="shared" si="47"/>
        <v>206.5</v>
      </c>
    </row>
    <row r="171" spans="1:12" ht="33.75">
      <c r="A171" s="71" t="s">
        <v>350</v>
      </c>
      <c r="B171" s="49" t="s">
        <v>351</v>
      </c>
      <c r="C171" s="37" t="s">
        <v>352</v>
      </c>
      <c r="D171" s="49" t="s">
        <v>219</v>
      </c>
      <c r="E171" s="49">
        <v>17</v>
      </c>
      <c r="F171" s="4">
        <v>91.95</v>
      </c>
      <c r="G171" s="56">
        <f t="shared" si="42"/>
        <v>114.9375</v>
      </c>
      <c r="H171" s="4">
        <f t="shared" si="43"/>
        <v>68.96249999999999</v>
      </c>
      <c r="I171" s="4">
        <f t="shared" si="44"/>
        <v>45.975</v>
      </c>
      <c r="J171" s="4">
        <f t="shared" si="45"/>
        <v>1172.3625</v>
      </c>
      <c r="K171" s="4">
        <f t="shared" si="46"/>
        <v>781.575</v>
      </c>
      <c r="L171" s="72">
        <f t="shared" si="47"/>
        <v>1953.9375</v>
      </c>
    </row>
    <row r="172" spans="1:12" ht="22.5">
      <c r="A172" s="71">
        <v>170</v>
      </c>
      <c r="B172" s="49" t="s">
        <v>353</v>
      </c>
      <c r="C172" s="37" t="s">
        <v>354</v>
      </c>
      <c r="D172" s="49" t="s">
        <v>219</v>
      </c>
      <c r="E172" s="49">
        <v>1</v>
      </c>
      <c r="F172" s="4">
        <v>185.4</v>
      </c>
      <c r="G172" s="56">
        <f t="shared" si="42"/>
        <v>231.75</v>
      </c>
      <c r="H172" s="4">
        <f t="shared" si="43"/>
        <v>139.04999999999998</v>
      </c>
      <c r="I172" s="4">
        <f t="shared" si="44"/>
        <v>92.7</v>
      </c>
      <c r="J172" s="4">
        <f t="shared" si="45"/>
        <v>139.04999999999998</v>
      </c>
      <c r="K172" s="4">
        <f t="shared" si="46"/>
        <v>92.7</v>
      </c>
      <c r="L172" s="72">
        <f t="shared" si="47"/>
        <v>231.75</v>
      </c>
    </row>
    <row r="173" spans="1:12" ht="12.75">
      <c r="A173" s="71" t="s">
        <v>355</v>
      </c>
      <c r="B173" s="49" t="s">
        <v>356</v>
      </c>
      <c r="C173" s="37" t="s">
        <v>357</v>
      </c>
      <c r="D173" s="49" t="s">
        <v>219</v>
      </c>
      <c r="E173" s="49">
        <v>18</v>
      </c>
      <c r="F173" s="4">
        <v>26.17</v>
      </c>
      <c r="G173" s="56">
        <f t="shared" si="42"/>
        <v>32.712500000000006</v>
      </c>
      <c r="H173" s="4">
        <f t="shared" si="43"/>
        <v>19.6275</v>
      </c>
      <c r="I173" s="4">
        <f t="shared" si="44"/>
        <v>13.085000000000003</v>
      </c>
      <c r="J173" s="4">
        <f t="shared" si="45"/>
        <v>353.295</v>
      </c>
      <c r="K173" s="4">
        <f t="shared" si="46"/>
        <v>235.53000000000006</v>
      </c>
      <c r="L173" s="72">
        <f t="shared" si="47"/>
        <v>588.825</v>
      </c>
    </row>
    <row r="174" spans="1:12" ht="12.75">
      <c r="A174" s="71">
        <v>84</v>
      </c>
      <c r="B174" s="49" t="s">
        <v>358</v>
      </c>
      <c r="C174" s="37" t="s">
        <v>359</v>
      </c>
      <c r="D174" s="49" t="s">
        <v>219</v>
      </c>
      <c r="E174" s="49">
        <v>18</v>
      </c>
      <c r="F174" s="4">
        <v>18.45</v>
      </c>
      <c r="G174" s="56">
        <f t="shared" si="42"/>
        <v>23.0625</v>
      </c>
      <c r="H174" s="4">
        <f t="shared" si="43"/>
        <v>13.8375</v>
      </c>
      <c r="I174" s="4">
        <f t="shared" si="44"/>
        <v>9.225</v>
      </c>
      <c r="J174" s="4">
        <f t="shared" si="45"/>
        <v>249.07500000000002</v>
      </c>
      <c r="K174" s="4">
        <f t="shared" si="46"/>
        <v>166.04999999999998</v>
      </c>
      <c r="L174" s="72">
        <f t="shared" si="47"/>
        <v>415.125</v>
      </c>
    </row>
    <row r="175" spans="1:12" ht="45">
      <c r="A175" s="71" t="s">
        <v>360</v>
      </c>
      <c r="B175" s="49" t="s">
        <v>361</v>
      </c>
      <c r="C175" s="37" t="s">
        <v>362</v>
      </c>
      <c r="D175" s="49" t="s">
        <v>219</v>
      </c>
      <c r="E175" s="49">
        <v>1</v>
      </c>
      <c r="F175" s="4">
        <v>327.84</v>
      </c>
      <c r="G175" s="56">
        <f t="shared" si="42"/>
        <v>409.79999999999995</v>
      </c>
      <c r="H175" s="4">
        <f t="shared" si="43"/>
        <v>245.87999999999997</v>
      </c>
      <c r="I175" s="4">
        <f t="shared" si="44"/>
        <v>163.92</v>
      </c>
      <c r="J175" s="4">
        <f t="shared" si="45"/>
        <v>245.87999999999997</v>
      </c>
      <c r="K175" s="4">
        <f t="shared" si="46"/>
        <v>163.92</v>
      </c>
      <c r="L175" s="72">
        <f t="shared" si="47"/>
        <v>409.79999999999995</v>
      </c>
    </row>
    <row r="176" spans="1:12" ht="12.75">
      <c r="A176" s="71">
        <v>82</v>
      </c>
      <c r="B176" s="49" t="s">
        <v>363</v>
      </c>
      <c r="C176" s="37" t="s">
        <v>364</v>
      </c>
      <c r="D176" s="49" t="s">
        <v>219</v>
      </c>
      <c r="E176" s="49">
        <v>1</v>
      </c>
      <c r="F176" s="4">
        <v>455.1</v>
      </c>
      <c r="G176" s="56">
        <f t="shared" si="42"/>
        <v>568.875</v>
      </c>
      <c r="H176" s="4">
        <f t="shared" si="43"/>
        <v>341.325</v>
      </c>
      <c r="I176" s="4">
        <f t="shared" si="44"/>
        <v>227.55</v>
      </c>
      <c r="J176" s="4">
        <f t="shared" si="45"/>
        <v>341.325</v>
      </c>
      <c r="K176" s="4">
        <f t="shared" si="46"/>
        <v>227.55</v>
      </c>
      <c r="L176" s="72">
        <f t="shared" si="47"/>
        <v>568.875</v>
      </c>
    </row>
    <row r="177" spans="1:12" ht="22.5">
      <c r="A177" s="71">
        <v>169</v>
      </c>
      <c r="B177" s="49" t="s">
        <v>365</v>
      </c>
      <c r="C177" s="37" t="s">
        <v>366</v>
      </c>
      <c r="D177" s="49" t="s">
        <v>369</v>
      </c>
      <c r="E177" s="49">
        <v>15.25</v>
      </c>
      <c r="F177" s="4">
        <v>54.2</v>
      </c>
      <c r="G177" s="56">
        <f t="shared" si="42"/>
        <v>67.75</v>
      </c>
      <c r="H177" s="4">
        <f t="shared" si="43"/>
        <v>40.65</v>
      </c>
      <c r="I177" s="4">
        <f t="shared" si="44"/>
        <v>27.1</v>
      </c>
      <c r="J177" s="4">
        <f t="shared" si="45"/>
        <v>619.9125</v>
      </c>
      <c r="K177" s="4">
        <f t="shared" si="46"/>
        <v>413.27500000000003</v>
      </c>
      <c r="L177" s="72">
        <f t="shared" si="47"/>
        <v>1033.1875</v>
      </c>
    </row>
    <row r="178" spans="1:12" ht="12.75">
      <c r="A178" s="71">
        <v>88</v>
      </c>
      <c r="B178" s="49" t="s">
        <v>367</v>
      </c>
      <c r="C178" s="37" t="s">
        <v>368</v>
      </c>
      <c r="D178" s="49" t="s">
        <v>369</v>
      </c>
      <c r="E178" s="49">
        <v>2.35</v>
      </c>
      <c r="F178" s="4">
        <v>48.7</v>
      </c>
      <c r="G178" s="56">
        <f t="shared" si="42"/>
        <v>60.875</v>
      </c>
      <c r="H178" s="4">
        <f t="shared" si="43"/>
        <v>36.525</v>
      </c>
      <c r="I178" s="4">
        <f t="shared" si="44"/>
        <v>24.35</v>
      </c>
      <c r="J178" s="4">
        <f t="shared" si="45"/>
        <v>85.83375</v>
      </c>
      <c r="K178" s="4">
        <f t="shared" si="46"/>
        <v>57.222500000000004</v>
      </c>
      <c r="L178" s="72">
        <f t="shared" si="47"/>
        <v>143.05625</v>
      </c>
    </row>
    <row r="179" spans="1:12" ht="12.75">
      <c r="A179" s="71">
        <v>112</v>
      </c>
      <c r="B179" s="49" t="s">
        <v>370</v>
      </c>
      <c r="C179" s="37" t="s">
        <v>371</v>
      </c>
      <c r="D179" s="49" t="s">
        <v>369</v>
      </c>
      <c r="E179" s="49">
        <v>21.6</v>
      </c>
      <c r="F179" s="4">
        <v>25.4</v>
      </c>
      <c r="G179" s="56">
        <f t="shared" si="42"/>
        <v>31.75</v>
      </c>
      <c r="H179" s="4">
        <f t="shared" si="43"/>
        <v>19.05</v>
      </c>
      <c r="I179" s="4">
        <f t="shared" si="44"/>
        <v>12.700000000000001</v>
      </c>
      <c r="J179" s="4">
        <f t="shared" si="45"/>
        <v>411.48</v>
      </c>
      <c r="K179" s="4">
        <f t="shared" si="46"/>
        <v>274.32000000000005</v>
      </c>
      <c r="L179" s="72">
        <f t="shared" si="47"/>
        <v>685.8000000000001</v>
      </c>
    </row>
    <row r="180" spans="1:12" ht="12.75">
      <c r="A180" s="71">
        <v>95</v>
      </c>
      <c r="B180" s="49" t="s">
        <v>372</v>
      </c>
      <c r="C180" s="37" t="s">
        <v>373</v>
      </c>
      <c r="D180" s="49" t="s">
        <v>219</v>
      </c>
      <c r="E180" s="49">
        <v>1</v>
      </c>
      <c r="F180" s="4">
        <v>34.56</v>
      </c>
      <c r="G180" s="56">
        <f t="shared" si="42"/>
        <v>43.2</v>
      </c>
      <c r="H180" s="4">
        <f t="shared" si="43"/>
        <v>25.92</v>
      </c>
      <c r="I180" s="4">
        <f t="shared" si="44"/>
        <v>17.28</v>
      </c>
      <c r="J180" s="4">
        <f t="shared" si="45"/>
        <v>25.92</v>
      </c>
      <c r="K180" s="4">
        <f t="shared" si="46"/>
        <v>17.28</v>
      </c>
      <c r="L180" s="72">
        <f t="shared" si="47"/>
        <v>43.2</v>
      </c>
    </row>
    <row r="181" spans="1:12" ht="22.5">
      <c r="A181" s="71">
        <v>54</v>
      </c>
      <c r="B181" s="49" t="s">
        <v>374</v>
      </c>
      <c r="C181" s="37" t="s">
        <v>375</v>
      </c>
      <c r="D181" s="49" t="s">
        <v>219</v>
      </c>
      <c r="E181" s="49">
        <v>17</v>
      </c>
      <c r="F181" s="4">
        <v>85.7</v>
      </c>
      <c r="G181" s="56">
        <f t="shared" si="42"/>
        <v>107.125</v>
      </c>
      <c r="H181" s="4">
        <f t="shared" si="43"/>
        <v>64.27499999999999</v>
      </c>
      <c r="I181" s="4">
        <f t="shared" si="44"/>
        <v>42.85</v>
      </c>
      <c r="J181" s="4">
        <f t="shared" si="45"/>
        <v>1092.675</v>
      </c>
      <c r="K181" s="4">
        <f t="shared" si="46"/>
        <v>728.45</v>
      </c>
      <c r="L181" s="72">
        <f t="shared" si="47"/>
        <v>1821.125</v>
      </c>
    </row>
    <row r="182" spans="1:12" ht="12.75">
      <c r="A182" s="71" t="s">
        <v>376</v>
      </c>
      <c r="B182" s="49" t="s">
        <v>377</v>
      </c>
      <c r="C182" s="37" t="s">
        <v>378</v>
      </c>
      <c r="D182" s="49" t="s">
        <v>219</v>
      </c>
      <c r="E182" s="49">
        <v>5</v>
      </c>
      <c r="F182" s="4">
        <v>49.91</v>
      </c>
      <c r="G182" s="56">
        <f t="shared" si="42"/>
        <v>62.387499999999996</v>
      </c>
      <c r="H182" s="4">
        <f t="shared" si="43"/>
        <v>37.4325</v>
      </c>
      <c r="I182" s="4">
        <f t="shared" si="44"/>
        <v>24.955</v>
      </c>
      <c r="J182" s="4">
        <f t="shared" si="45"/>
        <v>187.1625</v>
      </c>
      <c r="K182" s="4">
        <f t="shared" si="46"/>
        <v>124.77499999999999</v>
      </c>
      <c r="L182" s="72">
        <f t="shared" si="47"/>
        <v>311.9375</v>
      </c>
    </row>
    <row r="183" spans="1:12" ht="22.5">
      <c r="A183" s="71">
        <v>55</v>
      </c>
      <c r="B183" s="49" t="s">
        <v>379</v>
      </c>
      <c r="C183" s="37" t="s">
        <v>380</v>
      </c>
      <c r="D183" s="49" t="s">
        <v>219</v>
      </c>
      <c r="E183" s="49">
        <v>10</v>
      </c>
      <c r="F183" s="4">
        <v>86.7</v>
      </c>
      <c r="G183" s="56">
        <f t="shared" si="42"/>
        <v>108.375</v>
      </c>
      <c r="H183" s="4">
        <f t="shared" si="43"/>
        <v>65.02499999999999</v>
      </c>
      <c r="I183" s="4">
        <f t="shared" si="44"/>
        <v>43.35</v>
      </c>
      <c r="J183" s="4">
        <f t="shared" si="45"/>
        <v>650.2499999999999</v>
      </c>
      <c r="K183" s="4">
        <f t="shared" si="46"/>
        <v>433.5</v>
      </c>
      <c r="L183" s="72">
        <f t="shared" si="47"/>
        <v>1083.75</v>
      </c>
    </row>
    <row r="184" spans="1:12" ht="12.75">
      <c r="A184" s="71">
        <v>9535</v>
      </c>
      <c r="B184" s="49" t="s">
        <v>381</v>
      </c>
      <c r="C184" s="37" t="s">
        <v>382</v>
      </c>
      <c r="D184" s="49" t="s">
        <v>219</v>
      </c>
      <c r="E184" s="49">
        <v>3</v>
      </c>
      <c r="F184" s="4">
        <v>34.15</v>
      </c>
      <c r="G184" s="56">
        <f t="shared" si="42"/>
        <v>42.6875</v>
      </c>
      <c r="H184" s="4">
        <f t="shared" si="43"/>
        <v>25.6125</v>
      </c>
      <c r="I184" s="4">
        <f t="shared" si="44"/>
        <v>17.075</v>
      </c>
      <c r="J184" s="4">
        <f t="shared" si="45"/>
        <v>76.8375</v>
      </c>
      <c r="K184" s="4">
        <f t="shared" si="46"/>
        <v>51.224999999999994</v>
      </c>
      <c r="L184" s="72">
        <f t="shared" si="47"/>
        <v>128.0625</v>
      </c>
    </row>
    <row r="185" spans="1:12" ht="12.75">
      <c r="A185" s="71">
        <v>267</v>
      </c>
      <c r="B185" s="49" t="s">
        <v>383</v>
      </c>
      <c r="C185" s="37" t="s">
        <v>384</v>
      </c>
      <c r="D185" s="49" t="s">
        <v>219</v>
      </c>
      <c r="E185" s="49">
        <v>1</v>
      </c>
      <c r="F185" s="4">
        <v>124.5</v>
      </c>
      <c r="G185" s="56">
        <f t="shared" si="42"/>
        <v>155.625</v>
      </c>
      <c r="H185" s="4">
        <f t="shared" si="43"/>
        <v>93.375</v>
      </c>
      <c r="I185" s="4">
        <f t="shared" si="44"/>
        <v>62.25</v>
      </c>
      <c r="J185" s="4">
        <f t="shared" si="45"/>
        <v>93.375</v>
      </c>
      <c r="K185" s="4">
        <f t="shared" si="46"/>
        <v>62.25</v>
      </c>
      <c r="L185" s="72">
        <f t="shared" si="47"/>
        <v>155.625</v>
      </c>
    </row>
    <row r="186" spans="1:12" ht="12.75">
      <c r="A186" s="71"/>
      <c r="B186" s="41"/>
      <c r="C186" s="45" t="s">
        <v>385</v>
      </c>
      <c r="D186" s="36"/>
      <c r="E186" s="38"/>
      <c r="F186" s="4"/>
      <c r="G186" s="56"/>
      <c r="H186" s="4"/>
      <c r="I186" s="4"/>
      <c r="J186" s="4"/>
      <c r="K186" s="4"/>
      <c r="L186" s="72"/>
    </row>
    <row r="187" spans="1:12" ht="12.75">
      <c r="A187" s="71">
        <v>79</v>
      </c>
      <c r="B187" s="49" t="s">
        <v>383</v>
      </c>
      <c r="C187" s="37" t="s">
        <v>386</v>
      </c>
      <c r="D187" s="49" t="s">
        <v>219</v>
      </c>
      <c r="E187" s="49">
        <v>1</v>
      </c>
      <c r="F187" s="4">
        <v>1585</v>
      </c>
      <c r="G187" s="56">
        <f t="shared" si="42"/>
        <v>1981.25</v>
      </c>
      <c r="H187" s="4">
        <f t="shared" si="43"/>
        <v>1188.75</v>
      </c>
      <c r="I187" s="4">
        <f t="shared" si="44"/>
        <v>792.5</v>
      </c>
      <c r="J187" s="4">
        <f t="shared" si="45"/>
        <v>1188.75</v>
      </c>
      <c r="K187" s="4">
        <f t="shared" si="46"/>
        <v>792.5</v>
      </c>
      <c r="L187" s="72">
        <f t="shared" si="47"/>
        <v>1981.25</v>
      </c>
    </row>
    <row r="188" spans="1:12" ht="22.5">
      <c r="A188" s="71" t="s">
        <v>388</v>
      </c>
      <c r="B188" s="49" t="s">
        <v>387</v>
      </c>
      <c r="C188" s="46" t="s">
        <v>389</v>
      </c>
      <c r="D188" s="49" t="s">
        <v>219</v>
      </c>
      <c r="E188" s="49">
        <v>1</v>
      </c>
      <c r="F188" s="4">
        <v>146.91</v>
      </c>
      <c r="G188" s="56">
        <f t="shared" si="42"/>
        <v>183.6375</v>
      </c>
      <c r="H188" s="4">
        <f t="shared" si="43"/>
        <v>110.18249999999999</v>
      </c>
      <c r="I188" s="4">
        <f t="shared" si="44"/>
        <v>73.455</v>
      </c>
      <c r="J188" s="4">
        <f t="shared" si="45"/>
        <v>110.18249999999999</v>
      </c>
      <c r="K188" s="4">
        <f t="shared" si="46"/>
        <v>73.455</v>
      </c>
      <c r="L188" s="72">
        <f t="shared" si="47"/>
        <v>183.6375</v>
      </c>
    </row>
    <row r="189" spans="1:12" ht="12.75">
      <c r="A189" s="71" t="s">
        <v>390</v>
      </c>
      <c r="B189" s="49" t="s">
        <v>391</v>
      </c>
      <c r="C189" s="37" t="s">
        <v>392</v>
      </c>
      <c r="D189" s="49" t="s">
        <v>219</v>
      </c>
      <c r="E189" s="49">
        <v>1</v>
      </c>
      <c r="F189" s="4">
        <v>60.03</v>
      </c>
      <c r="G189" s="56">
        <f t="shared" si="42"/>
        <v>75.0375</v>
      </c>
      <c r="H189" s="4">
        <f t="shared" si="43"/>
        <v>45.022499999999994</v>
      </c>
      <c r="I189" s="4">
        <f t="shared" si="44"/>
        <v>30.015</v>
      </c>
      <c r="J189" s="4">
        <f t="shared" si="45"/>
        <v>45.022499999999994</v>
      </c>
      <c r="K189" s="4">
        <f t="shared" si="46"/>
        <v>30.015</v>
      </c>
      <c r="L189" s="72">
        <f t="shared" si="47"/>
        <v>75.0375</v>
      </c>
    </row>
    <row r="190" spans="1:12" ht="12.75">
      <c r="A190" s="71">
        <v>72618</v>
      </c>
      <c r="B190" s="49" t="s">
        <v>393</v>
      </c>
      <c r="C190" s="37" t="s">
        <v>394</v>
      </c>
      <c r="D190" s="49" t="s">
        <v>219</v>
      </c>
      <c r="E190" s="49">
        <v>1</v>
      </c>
      <c r="F190" s="4">
        <v>8.51</v>
      </c>
      <c r="G190" s="56">
        <f t="shared" si="42"/>
        <v>10.6375</v>
      </c>
      <c r="H190" s="4">
        <f t="shared" si="43"/>
        <v>6.382499999999999</v>
      </c>
      <c r="I190" s="4">
        <f t="shared" si="44"/>
        <v>4.255</v>
      </c>
      <c r="J190" s="4">
        <f t="shared" si="45"/>
        <v>6.382499999999999</v>
      </c>
      <c r="K190" s="4">
        <f t="shared" si="46"/>
        <v>4.255</v>
      </c>
      <c r="L190" s="72">
        <f t="shared" si="47"/>
        <v>10.6375</v>
      </c>
    </row>
    <row r="191" spans="1:12" ht="12.75">
      <c r="A191" s="71">
        <v>230</v>
      </c>
      <c r="B191" s="49" t="s">
        <v>395</v>
      </c>
      <c r="C191" s="37" t="s">
        <v>396</v>
      </c>
      <c r="D191" s="49" t="s">
        <v>219</v>
      </c>
      <c r="E191" s="49">
        <v>1</v>
      </c>
      <c r="F191" s="4">
        <v>16.85</v>
      </c>
      <c r="G191" s="56">
        <f t="shared" si="42"/>
        <v>21.0625</v>
      </c>
      <c r="H191" s="4">
        <f t="shared" si="43"/>
        <v>12.6375</v>
      </c>
      <c r="I191" s="4">
        <f t="shared" si="44"/>
        <v>8.425</v>
      </c>
      <c r="J191" s="4">
        <f t="shared" si="45"/>
        <v>12.6375</v>
      </c>
      <c r="K191" s="4">
        <f t="shared" si="46"/>
        <v>8.425</v>
      </c>
      <c r="L191" s="72">
        <f t="shared" si="47"/>
        <v>21.0625</v>
      </c>
    </row>
    <row r="192" spans="1:12" ht="12.75">
      <c r="A192" s="71">
        <v>231</v>
      </c>
      <c r="B192" s="49" t="s">
        <v>397</v>
      </c>
      <c r="C192" s="37" t="s">
        <v>398</v>
      </c>
      <c r="D192" s="49" t="s">
        <v>219</v>
      </c>
      <c r="E192" s="49">
        <v>1</v>
      </c>
      <c r="F192" s="4">
        <v>34.5</v>
      </c>
      <c r="G192" s="56">
        <f t="shared" si="42"/>
        <v>43.125</v>
      </c>
      <c r="H192" s="4">
        <f t="shared" si="43"/>
        <v>25.875</v>
      </c>
      <c r="I192" s="4">
        <f t="shared" si="44"/>
        <v>17.25</v>
      </c>
      <c r="J192" s="4">
        <f t="shared" si="45"/>
        <v>25.875</v>
      </c>
      <c r="K192" s="4">
        <f t="shared" si="46"/>
        <v>17.25</v>
      </c>
      <c r="L192" s="72">
        <f t="shared" si="47"/>
        <v>43.125</v>
      </c>
    </row>
    <row r="193" spans="1:12" ht="12.75">
      <c r="A193" s="71">
        <v>232</v>
      </c>
      <c r="B193" s="49" t="s">
        <v>399</v>
      </c>
      <c r="C193" s="37" t="s">
        <v>401</v>
      </c>
      <c r="D193" s="49" t="s">
        <v>219</v>
      </c>
      <c r="E193" s="49">
        <v>1</v>
      </c>
      <c r="F193" s="4">
        <v>25.6</v>
      </c>
      <c r="G193" s="56">
        <f t="shared" si="42"/>
        <v>32</v>
      </c>
      <c r="H193" s="4">
        <f t="shared" si="43"/>
        <v>19.2</v>
      </c>
      <c r="I193" s="4">
        <f t="shared" si="44"/>
        <v>12.8</v>
      </c>
      <c r="J193" s="4">
        <f t="shared" si="45"/>
        <v>19.2</v>
      </c>
      <c r="K193" s="4">
        <f t="shared" si="46"/>
        <v>12.8</v>
      </c>
      <c r="L193" s="72">
        <f t="shared" si="47"/>
        <v>32</v>
      </c>
    </row>
    <row r="194" spans="1:12" ht="22.5">
      <c r="A194" s="71">
        <v>233</v>
      </c>
      <c r="B194" s="49" t="s">
        <v>400</v>
      </c>
      <c r="C194" s="37" t="s">
        <v>402</v>
      </c>
      <c r="D194" s="49" t="s">
        <v>219</v>
      </c>
      <c r="E194" s="49">
        <v>1</v>
      </c>
      <c r="F194" s="4">
        <v>78.45</v>
      </c>
      <c r="G194" s="56">
        <f t="shared" si="42"/>
        <v>98.0625</v>
      </c>
      <c r="H194" s="4">
        <f t="shared" si="43"/>
        <v>58.8375</v>
      </c>
      <c r="I194" s="4">
        <f t="shared" si="44"/>
        <v>39.225</v>
      </c>
      <c r="J194" s="4">
        <f t="shared" si="45"/>
        <v>58.8375</v>
      </c>
      <c r="K194" s="4">
        <f t="shared" si="46"/>
        <v>39.225</v>
      </c>
      <c r="L194" s="72">
        <f t="shared" si="47"/>
        <v>98.0625</v>
      </c>
    </row>
    <row r="195" spans="1:12" ht="12.75">
      <c r="A195" s="71">
        <v>234</v>
      </c>
      <c r="B195" s="49" t="s">
        <v>403</v>
      </c>
      <c r="C195" s="37" t="s">
        <v>404</v>
      </c>
      <c r="D195" s="49" t="s">
        <v>219</v>
      </c>
      <c r="E195" s="49">
        <v>1</v>
      </c>
      <c r="F195" s="4">
        <v>87.7</v>
      </c>
      <c r="G195" s="56">
        <f t="shared" si="42"/>
        <v>109.625</v>
      </c>
      <c r="H195" s="4">
        <f t="shared" si="43"/>
        <v>65.77499999999999</v>
      </c>
      <c r="I195" s="4">
        <f t="shared" si="44"/>
        <v>43.85</v>
      </c>
      <c r="J195" s="4">
        <f t="shared" si="45"/>
        <v>65.77499999999999</v>
      </c>
      <c r="K195" s="4">
        <f t="shared" si="46"/>
        <v>43.85</v>
      </c>
      <c r="L195" s="72">
        <f t="shared" si="47"/>
        <v>109.625</v>
      </c>
    </row>
    <row r="196" spans="1:12" ht="12.75">
      <c r="A196" s="71" t="s">
        <v>405</v>
      </c>
      <c r="B196" s="49" t="s">
        <v>406</v>
      </c>
      <c r="C196" s="37" t="s">
        <v>407</v>
      </c>
      <c r="D196" s="49" t="s">
        <v>219</v>
      </c>
      <c r="E196" s="49">
        <v>1</v>
      </c>
      <c r="F196" s="4">
        <v>57.25</v>
      </c>
      <c r="G196" s="56">
        <f t="shared" si="42"/>
        <v>71.5625</v>
      </c>
      <c r="H196" s="4">
        <f t="shared" si="43"/>
        <v>42.9375</v>
      </c>
      <c r="I196" s="4">
        <f t="shared" si="44"/>
        <v>28.625</v>
      </c>
      <c r="J196" s="4">
        <f t="shared" si="45"/>
        <v>42.9375</v>
      </c>
      <c r="K196" s="4">
        <f t="shared" si="46"/>
        <v>28.625</v>
      </c>
      <c r="L196" s="72">
        <f t="shared" si="47"/>
        <v>71.5625</v>
      </c>
    </row>
    <row r="197" spans="1:12" ht="22.5">
      <c r="A197" s="71">
        <v>235</v>
      </c>
      <c r="B197" s="49" t="s">
        <v>408</v>
      </c>
      <c r="C197" s="37" t="s">
        <v>409</v>
      </c>
      <c r="D197" s="49" t="s">
        <v>219</v>
      </c>
      <c r="E197" s="49">
        <v>1</v>
      </c>
      <c r="F197" s="4">
        <v>178.6</v>
      </c>
      <c r="G197" s="56">
        <f t="shared" si="42"/>
        <v>223.25</v>
      </c>
      <c r="H197" s="4">
        <f t="shared" si="43"/>
        <v>133.95</v>
      </c>
      <c r="I197" s="4">
        <f t="shared" si="44"/>
        <v>89.30000000000001</v>
      </c>
      <c r="J197" s="4">
        <f t="shared" si="45"/>
        <v>133.95</v>
      </c>
      <c r="K197" s="4">
        <f t="shared" si="46"/>
        <v>89.30000000000001</v>
      </c>
      <c r="L197" s="72">
        <f t="shared" si="47"/>
        <v>223.25</v>
      </c>
    </row>
    <row r="198" spans="1:12" ht="12.75">
      <c r="A198" s="71" t="s">
        <v>410</v>
      </c>
      <c r="B198" s="49" t="s">
        <v>412</v>
      </c>
      <c r="C198" s="37" t="s">
        <v>414</v>
      </c>
      <c r="D198" s="49" t="s">
        <v>219</v>
      </c>
      <c r="E198" s="49">
        <v>1</v>
      </c>
      <c r="F198" s="4">
        <v>68.19</v>
      </c>
      <c r="G198" s="56">
        <f t="shared" si="42"/>
        <v>85.2375</v>
      </c>
      <c r="H198" s="4">
        <f t="shared" si="43"/>
        <v>51.1425</v>
      </c>
      <c r="I198" s="4">
        <f t="shared" si="44"/>
        <v>34.095</v>
      </c>
      <c r="J198" s="4">
        <f t="shared" si="45"/>
        <v>51.1425</v>
      </c>
      <c r="K198" s="4">
        <f t="shared" si="46"/>
        <v>34.095</v>
      </c>
      <c r="L198" s="72">
        <f t="shared" si="47"/>
        <v>85.2375</v>
      </c>
    </row>
    <row r="199" spans="1:12" ht="12.75">
      <c r="A199" s="71" t="s">
        <v>411</v>
      </c>
      <c r="B199" s="49" t="s">
        <v>413</v>
      </c>
      <c r="C199" s="37" t="s">
        <v>415</v>
      </c>
      <c r="D199" s="49" t="s">
        <v>219</v>
      </c>
      <c r="E199" s="49">
        <v>1</v>
      </c>
      <c r="F199" s="4">
        <v>37.44</v>
      </c>
      <c r="G199" s="56">
        <f t="shared" si="42"/>
        <v>46.8</v>
      </c>
      <c r="H199" s="4">
        <f t="shared" si="43"/>
        <v>28.08</v>
      </c>
      <c r="I199" s="4">
        <f t="shared" si="44"/>
        <v>18.72</v>
      </c>
      <c r="J199" s="4">
        <f t="shared" si="45"/>
        <v>28.08</v>
      </c>
      <c r="K199" s="4">
        <f t="shared" si="46"/>
        <v>18.72</v>
      </c>
      <c r="L199" s="72">
        <f t="shared" si="47"/>
        <v>46.8</v>
      </c>
    </row>
    <row r="200" spans="1:12" ht="12.75">
      <c r="A200" s="71" t="s">
        <v>416</v>
      </c>
      <c r="B200" s="49" t="s">
        <v>417</v>
      </c>
      <c r="C200" s="37" t="s">
        <v>418</v>
      </c>
      <c r="D200" s="49" t="s">
        <v>219</v>
      </c>
      <c r="E200" s="49">
        <v>1</v>
      </c>
      <c r="F200" s="4">
        <v>48.46</v>
      </c>
      <c r="G200" s="56">
        <f t="shared" si="42"/>
        <v>60.575</v>
      </c>
      <c r="H200" s="4">
        <f t="shared" si="43"/>
        <v>36.345</v>
      </c>
      <c r="I200" s="4">
        <f t="shared" si="44"/>
        <v>24.230000000000004</v>
      </c>
      <c r="J200" s="4">
        <f t="shared" si="45"/>
        <v>36.345</v>
      </c>
      <c r="K200" s="4">
        <f t="shared" si="46"/>
        <v>24.230000000000004</v>
      </c>
      <c r="L200" s="72">
        <f t="shared" si="47"/>
        <v>60.575</v>
      </c>
    </row>
    <row r="201" spans="1:12" ht="12.75">
      <c r="A201" s="71"/>
      <c r="B201" s="41"/>
      <c r="C201" s="45" t="s">
        <v>419</v>
      </c>
      <c r="D201" s="36"/>
      <c r="E201" s="38"/>
      <c r="F201" s="4"/>
      <c r="G201" s="56"/>
      <c r="H201" s="4"/>
      <c r="I201" s="4"/>
      <c r="J201" s="4"/>
      <c r="K201" s="4"/>
      <c r="L201" s="72"/>
    </row>
    <row r="202" spans="1:12" ht="12.75">
      <c r="A202" s="71" t="s">
        <v>420</v>
      </c>
      <c r="B202" s="49" t="s">
        <v>421</v>
      </c>
      <c r="C202" s="37" t="s">
        <v>422</v>
      </c>
      <c r="D202" s="49" t="s">
        <v>219</v>
      </c>
      <c r="E202" s="49">
        <v>3</v>
      </c>
      <c r="F202" s="4">
        <v>45.02</v>
      </c>
      <c r="G202" s="56">
        <f t="shared" si="42"/>
        <v>56.275000000000006</v>
      </c>
      <c r="H202" s="4">
        <f t="shared" si="43"/>
        <v>33.765</v>
      </c>
      <c r="I202" s="4">
        <f t="shared" si="44"/>
        <v>22.510000000000005</v>
      </c>
      <c r="J202" s="4">
        <f t="shared" si="45"/>
        <v>101.295</v>
      </c>
      <c r="K202" s="4">
        <f t="shared" si="46"/>
        <v>67.53000000000002</v>
      </c>
      <c r="L202" s="72">
        <f t="shared" si="47"/>
        <v>168.82500000000002</v>
      </c>
    </row>
    <row r="203" spans="1:12" ht="22.5">
      <c r="A203" s="71">
        <v>40729</v>
      </c>
      <c r="B203" s="49" t="s">
        <v>423</v>
      </c>
      <c r="C203" s="37" t="s">
        <v>424</v>
      </c>
      <c r="D203" s="49" t="s">
        <v>219</v>
      </c>
      <c r="E203" s="49">
        <v>8</v>
      </c>
      <c r="F203" s="4">
        <v>171.39</v>
      </c>
      <c r="G203" s="56">
        <f t="shared" si="42"/>
        <v>214.23749999999998</v>
      </c>
      <c r="H203" s="4">
        <f t="shared" si="43"/>
        <v>128.5425</v>
      </c>
      <c r="I203" s="4">
        <f t="shared" si="44"/>
        <v>85.695</v>
      </c>
      <c r="J203" s="4">
        <f t="shared" si="45"/>
        <v>1028.34</v>
      </c>
      <c r="K203" s="4">
        <f t="shared" si="46"/>
        <v>685.56</v>
      </c>
      <c r="L203" s="72">
        <f t="shared" si="47"/>
        <v>1713.8999999999999</v>
      </c>
    </row>
    <row r="204" spans="1:12" ht="12.75">
      <c r="A204" s="71" t="s">
        <v>425</v>
      </c>
      <c r="B204" s="49" t="s">
        <v>426</v>
      </c>
      <c r="C204" s="37" t="s">
        <v>432</v>
      </c>
      <c r="D204" s="49" t="s">
        <v>219</v>
      </c>
      <c r="E204" s="49">
        <v>20</v>
      </c>
      <c r="F204" s="4">
        <v>74.16</v>
      </c>
      <c r="G204" s="56">
        <f t="shared" si="42"/>
        <v>92.69999999999999</v>
      </c>
      <c r="H204" s="4">
        <f t="shared" si="43"/>
        <v>55.61999999999999</v>
      </c>
      <c r="I204" s="4">
        <f t="shared" si="44"/>
        <v>37.08</v>
      </c>
      <c r="J204" s="4">
        <f t="shared" si="45"/>
        <v>1112.3999999999999</v>
      </c>
      <c r="K204" s="4">
        <f t="shared" si="46"/>
        <v>741.5999999999999</v>
      </c>
      <c r="L204" s="72">
        <f t="shared" si="47"/>
        <v>1853.9999999999998</v>
      </c>
    </row>
    <row r="205" spans="1:12" ht="12.75">
      <c r="A205" s="71">
        <v>78</v>
      </c>
      <c r="B205" s="49" t="s">
        <v>427</v>
      </c>
      <c r="C205" s="37" t="s">
        <v>428</v>
      </c>
      <c r="D205" s="49" t="s">
        <v>219</v>
      </c>
      <c r="E205" s="49">
        <v>2</v>
      </c>
      <c r="F205" s="4">
        <v>1850</v>
      </c>
      <c r="G205" s="56">
        <f t="shared" si="42"/>
        <v>2312.5</v>
      </c>
      <c r="H205" s="4">
        <f t="shared" si="43"/>
        <v>1387.5</v>
      </c>
      <c r="I205" s="4">
        <f t="shared" si="44"/>
        <v>925</v>
      </c>
      <c r="J205" s="4">
        <f t="shared" si="45"/>
        <v>2775</v>
      </c>
      <c r="K205" s="4">
        <f t="shared" si="46"/>
        <v>1850</v>
      </c>
      <c r="L205" s="72">
        <f t="shared" si="47"/>
        <v>4625</v>
      </c>
    </row>
    <row r="206" spans="1:12" ht="12.75">
      <c r="A206" s="71" t="s">
        <v>390</v>
      </c>
      <c r="B206" s="49" t="s">
        <v>429</v>
      </c>
      <c r="C206" s="37" t="s">
        <v>392</v>
      </c>
      <c r="D206" s="49" t="s">
        <v>219</v>
      </c>
      <c r="E206" s="49">
        <v>1</v>
      </c>
      <c r="F206" s="4">
        <v>60.03</v>
      </c>
      <c r="G206" s="56">
        <f t="shared" si="42"/>
        <v>75.0375</v>
      </c>
      <c r="H206" s="4">
        <f t="shared" si="43"/>
        <v>45.022499999999994</v>
      </c>
      <c r="I206" s="4">
        <f t="shared" si="44"/>
        <v>30.015</v>
      </c>
      <c r="J206" s="4">
        <f t="shared" si="45"/>
        <v>45.022499999999994</v>
      </c>
      <c r="K206" s="4">
        <f t="shared" si="46"/>
        <v>30.015</v>
      </c>
      <c r="L206" s="72">
        <f t="shared" si="47"/>
        <v>75.0375</v>
      </c>
    </row>
    <row r="207" spans="1:12" ht="12.75">
      <c r="A207" s="71">
        <v>72618</v>
      </c>
      <c r="B207" s="49" t="s">
        <v>430</v>
      </c>
      <c r="C207" s="37" t="s">
        <v>394</v>
      </c>
      <c r="D207" s="49" t="s">
        <v>219</v>
      </c>
      <c r="E207" s="49">
        <v>1</v>
      </c>
      <c r="F207" s="4">
        <v>8.51</v>
      </c>
      <c r="G207" s="56">
        <f t="shared" si="42"/>
        <v>10.6375</v>
      </c>
      <c r="H207" s="4">
        <f t="shared" si="43"/>
        <v>6.382499999999999</v>
      </c>
      <c r="I207" s="4">
        <f t="shared" si="44"/>
        <v>4.255</v>
      </c>
      <c r="J207" s="4">
        <f t="shared" si="45"/>
        <v>6.382499999999999</v>
      </c>
      <c r="K207" s="4">
        <f t="shared" si="46"/>
        <v>4.255</v>
      </c>
      <c r="L207" s="72">
        <f t="shared" si="47"/>
        <v>10.6375</v>
      </c>
    </row>
    <row r="208" spans="1:12" ht="12.75">
      <c r="A208" s="71" t="s">
        <v>411</v>
      </c>
      <c r="B208" s="49" t="s">
        <v>431</v>
      </c>
      <c r="C208" s="37" t="s">
        <v>415</v>
      </c>
      <c r="D208" s="49" t="s">
        <v>219</v>
      </c>
      <c r="E208" s="49">
        <v>2</v>
      </c>
      <c r="F208" s="4">
        <v>37.44</v>
      </c>
      <c r="G208" s="56">
        <f t="shared" si="42"/>
        <v>46.8</v>
      </c>
      <c r="H208" s="4">
        <f t="shared" si="43"/>
        <v>28.08</v>
      </c>
      <c r="I208" s="4">
        <f t="shared" si="44"/>
        <v>18.72</v>
      </c>
      <c r="J208" s="4">
        <f t="shared" si="45"/>
        <v>56.16</v>
      </c>
      <c r="K208" s="4">
        <f t="shared" si="46"/>
        <v>37.44</v>
      </c>
      <c r="L208" s="72">
        <f t="shared" si="47"/>
        <v>93.6</v>
      </c>
    </row>
    <row r="209" spans="1:12" ht="12.75">
      <c r="A209" s="71">
        <v>40777</v>
      </c>
      <c r="B209" s="49" t="s">
        <v>433</v>
      </c>
      <c r="C209" s="37" t="s">
        <v>434</v>
      </c>
      <c r="D209" s="49" t="s">
        <v>219</v>
      </c>
      <c r="E209" s="49">
        <v>11</v>
      </c>
      <c r="F209" s="4">
        <v>28.32</v>
      </c>
      <c r="G209" s="56">
        <f t="shared" si="42"/>
        <v>35.4</v>
      </c>
      <c r="H209" s="4">
        <f t="shared" si="43"/>
        <v>21.24</v>
      </c>
      <c r="I209" s="4">
        <f t="shared" si="44"/>
        <v>14.16</v>
      </c>
      <c r="J209" s="4">
        <f t="shared" si="45"/>
        <v>233.64</v>
      </c>
      <c r="K209" s="4">
        <f t="shared" si="46"/>
        <v>155.76</v>
      </c>
      <c r="L209" s="72">
        <f t="shared" si="47"/>
        <v>389.4</v>
      </c>
    </row>
    <row r="210" spans="1:12" ht="12.75">
      <c r="A210" s="71"/>
      <c r="B210" s="41"/>
      <c r="C210" s="45" t="s">
        <v>435</v>
      </c>
      <c r="D210" s="36"/>
      <c r="E210" s="38"/>
      <c r="F210" s="4"/>
      <c r="G210" s="56"/>
      <c r="H210" s="4"/>
      <c r="I210" s="4"/>
      <c r="J210" s="4"/>
      <c r="K210" s="4"/>
      <c r="L210" s="72"/>
    </row>
    <row r="211" spans="1:12" ht="12.75">
      <c r="A211" s="71" t="s">
        <v>436</v>
      </c>
      <c r="B211" s="49" t="s">
        <v>437</v>
      </c>
      <c r="C211" s="37" t="s">
        <v>438</v>
      </c>
      <c r="D211" s="49" t="s">
        <v>271</v>
      </c>
      <c r="E211" s="49">
        <v>38</v>
      </c>
      <c r="F211" s="4">
        <v>12.22</v>
      </c>
      <c r="G211" s="56">
        <f t="shared" si="42"/>
        <v>15.275</v>
      </c>
      <c r="H211" s="4">
        <f t="shared" si="43"/>
        <v>9.165</v>
      </c>
      <c r="I211" s="4">
        <f t="shared" si="44"/>
        <v>6.11</v>
      </c>
      <c r="J211" s="4">
        <f t="shared" si="45"/>
        <v>348.27</v>
      </c>
      <c r="K211" s="4">
        <f t="shared" si="46"/>
        <v>232.18</v>
      </c>
      <c r="L211" s="72">
        <f t="shared" si="47"/>
        <v>580.45</v>
      </c>
    </row>
    <row r="212" spans="1:12" ht="12.75">
      <c r="A212" s="71">
        <v>261</v>
      </c>
      <c r="B212" s="49" t="s">
        <v>439</v>
      </c>
      <c r="C212" s="37" t="s">
        <v>440</v>
      </c>
      <c r="D212" s="49" t="s">
        <v>219</v>
      </c>
      <c r="E212" s="49">
        <v>8</v>
      </c>
      <c r="F212" s="4">
        <v>11.44</v>
      </c>
      <c r="G212" s="56">
        <f t="shared" si="42"/>
        <v>14.299999999999999</v>
      </c>
      <c r="H212" s="4">
        <f t="shared" si="43"/>
        <v>8.579999999999998</v>
      </c>
      <c r="I212" s="4">
        <f t="shared" si="44"/>
        <v>5.72</v>
      </c>
      <c r="J212" s="4">
        <f t="shared" si="45"/>
        <v>68.63999999999999</v>
      </c>
      <c r="K212" s="4">
        <f t="shared" si="46"/>
        <v>45.76</v>
      </c>
      <c r="L212" s="72">
        <f t="shared" si="47"/>
        <v>114.39999999999998</v>
      </c>
    </row>
    <row r="213" spans="1:12" ht="12.75">
      <c r="A213" s="71">
        <v>262</v>
      </c>
      <c r="B213" s="49" t="s">
        <v>441</v>
      </c>
      <c r="C213" s="37" t="s">
        <v>442</v>
      </c>
      <c r="D213" s="49" t="s">
        <v>219</v>
      </c>
      <c r="E213" s="49">
        <v>38</v>
      </c>
      <c r="F213" s="4">
        <v>14.2</v>
      </c>
      <c r="G213" s="56">
        <f t="shared" si="42"/>
        <v>17.75</v>
      </c>
      <c r="H213" s="4">
        <f t="shared" si="43"/>
        <v>10.65</v>
      </c>
      <c r="I213" s="4">
        <f t="shared" si="44"/>
        <v>7.1000000000000005</v>
      </c>
      <c r="J213" s="4">
        <f t="shared" si="45"/>
        <v>404.7</v>
      </c>
      <c r="K213" s="4">
        <f t="shared" si="46"/>
        <v>269.8</v>
      </c>
      <c r="L213" s="72">
        <f t="shared" si="47"/>
        <v>674.5</v>
      </c>
    </row>
    <row r="214" spans="1:12" ht="12.75">
      <c r="A214" s="71" t="s">
        <v>443</v>
      </c>
      <c r="B214" s="49" t="s">
        <v>444</v>
      </c>
      <c r="C214" s="37" t="s">
        <v>446</v>
      </c>
      <c r="D214" s="49" t="s">
        <v>271</v>
      </c>
      <c r="E214" s="49">
        <v>8</v>
      </c>
      <c r="F214" s="4">
        <v>18.5</v>
      </c>
      <c r="G214" s="56">
        <f t="shared" si="42"/>
        <v>23.125</v>
      </c>
      <c r="H214" s="4">
        <f t="shared" si="43"/>
        <v>13.875</v>
      </c>
      <c r="I214" s="4">
        <f t="shared" si="44"/>
        <v>9.25</v>
      </c>
      <c r="J214" s="4">
        <f t="shared" si="45"/>
        <v>111</v>
      </c>
      <c r="K214" s="4">
        <f t="shared" si="46"/>
        <v>74</v>
      </c>
      <c r="L214" s="72">
        <f t="shared" si="47"/>
        <v>185</v>
      </c>
    </row>
    <row r="215" spans="1:12" ht="12.75">
      <c r="A215" s="71"/>
      <c r="B215" s="41"/>
      <c r="C215" s="45" t="s">
        <v>447</v>
      </c>
      <c r="D215" s="36"/>
      <c r="E215" s="38"/>
      <c r="F215" s="4"/>
      <c r="G215" s="56"/>
      <c r="H215" s="4"/>
      <c r="I215" s="4"/>
      <c r="J215" s="4"/>
      <c r="K215" s="4"/>
      <c r="L215" s="72"/>
    </row>
    <row r="216" spans="1:12" ht="45">
      <c r="A216" s="71" t="s">
        <v>448</v>
      </c>
      <c r="B216" s="49" t="s">
        <v>445</v>
      </c>
      <c r="C216" s="37" t="s">
        <v>449</v>
      </c>
      <c r="D216" s="49" t="s">
        <v>219</v>
      </c>
      <c r="E216" s="49">
        <v>22</v>
      </c>
      <c r="F216" s="4">
        <v>45.5</v>
      </c>
      <c r="G216" s="56">
        <f t="shared" si="42"/>
        <v>56.875</v>
      </c>
      <c r="H216" s="4">
        <f t="shared" si="43"/>
        <v>34.125</v>
      </c>
      <c r="I216" s="4">
        <f t="shared" si="44"/>
        <v>22.75</v>
      </c>
      <c r="J216" s="4">
        <f t="shared" si="45"/>
        <v>750.75</v>
      </c>
      <c r="K216" s="4">
        <f t="shared" si="46"/>
        <v>500.5</v>
      </c>
      <c r="L216" s="72">
        <f t="shared" si="47"/>
        <v>1251.25</v>
      </c>
    </row>
    <row r="217" spans="1:12" ht="22.5">
      <c r="A217" s="71" t="s">
        <v>450</v>
      </c>
      <c r="B217" s="49" t="s">
        <v>451</v>
      </c>
      <c r="C217" s="37" t="s">
        <v>452</v>
      </c>
      <c r="D217" s="49" t="s">
        <v>453</v>
      </c>
      <c r="E217" s="49">
        <v>30.4</v>
      </c>
      <c r="F217" s="4">
        <v>29.55</v>
      </c>
      <c r="G217" s="56">
        <f t="shared" si="42"/>
        <v>36.9375</v>
      </c>
      <c r="H217" s="4">
        <f t="shared" si="43"/>
        <v>22.162499999999998</v>
      </c>
      <c r="I217" s="4">
        <f t="shared" si="44"/>
        <v>14.775</v>
      </c>
      <c r="J217" s="4">
        <f t="shared" si="45"/>
        <v>673.7399999999999</v>
      </c>
      <c r="K217" s="4">
        <f t="shared" si="46"/>
        <v>449.15999999999997</v>
      </c>
      <c r="L217" s="72">
        <f t="shared" si="47"/>
        <v>1122.8999999999999</v>
      </c>
    </row>
    <row r="218" spans="1:12" ht="22.5">
      <c r="A218" s="71" t="s">
        <v>454</v>
      </c>
      <c r="B218" s="49" t="s">
        <v>455</v>
      </c>
      <c r="C218" s="37" t="s">
        <v>456</v>
      </c>
      <c r="D218" s="49" t="s">
        <v>453</v>
      </c>
      <c r="E218" s="49">
        <v>186</v>
      </c>
      <c r="F218" s="4">
        <v>2.56</v>
      </c>
      <c r="G218" s="56">
        <f t="shared" si="42"/>
        <v>3.2</v>
      </c>
      <c r="H218" s="4">
        <f t="shared" si="43"/>
        <v>1.92</v>
      </c>
      <c r="I218" s="4">
        <f t="shared" si="44"/>
        <v>1.2800000000000002</v>
      </c>
      <c r="J218" s="4">
        <f t="shared" si="45"/>
        <v>357.12</v>
      </c>
      <c r="K218" s="4">
        <f t="shared" si="46"/>
        <v>238.08000000000004</v>
      </c>
      <c r="L218" s="72">
        <f t="shared" si="47"/>
        <v>595.2</v>
      </c>
    </row>
    <row r="219" spans="1:12" ht="12.75">
      <c r="A219" s="71"/>
      <c r="B219" s="51">
        <v>11</v>
      </c>
      <c r="C219" s="45" t="s">
        <v>457</v>
      </c>
      <c r="D219" s="36"/>
      <c r="E219" s="38"/>
      <c r="F219" s="4"/>
      <c r="G219" s="56">
        <f t="shared" si="42"/>
        <v>0</v>
      </c>
      <c r="H219" s="4">
        <f t="shared" si="43"/>
        <v>0</v>
      </c>
      <c r="I219" s="4">
        <f t="shared" si="44"/>
        <v>0</v>
      </c>
      <c r="J219" s="4">
        <f t="shared" si="45"/>
        <v>0</v>
      </c>
      <c r="K219" s="4">
        <f t="shared" si="46"/>
        <v>0</v>
      </c>
      <c r="L219" s="72">
        <f t="shared" si="47"/>
        <v>0</v>
      </c>
    </row>
    <row r="220" spans="1:12" ht="12.75">
      <c r="A220" s="71">
        <v>119</v>
      </c>
      <c r="B220" s="49" t="s">
        <v>458</v>
      </c>
      <c r="C220" s="37" t="s">
        <v>459</v>
      </c>
      <c r="D220" s="49" t="s">
        <v>453</v>
      </c>
      <c r="E220" s="49">
        <v>30</v>
      </c>
      <c r="F220" s="4">
        <v>4.85</v>
      </c>
      <c r="G220" s="56">
        <f t="shared" si="42"/>
        <v>6.0625</v>
      </c>
      <c r="H220" s="4">
        <f t="shared" si="43"/>
        <v>3.6374999999999997</v>
      </c>
      <c r="I220" s="4">
        <f t="shared" si="44"/>
        <v>2.4250000000000003</v>
      </c>
      <c r="J220" s="4">
        <f t="shared" si="45"/>
        <v>109.12499999999999</v>
      </c>
      <c r="K220" s="4">
        <f t="shared" si="46"/>
        <v>72.75000000000001</v>
      </c>
      <c r="L220" s="72">
        <f t="shared" si="47"/>
        <v>181.875</v>
      </c>
    </row>
    <row r="221" spans="1:12" ht="12.75">
      <c r="A221" s="71" t="s">
        <v>460</v>
      </c>
      <c r="B221" s="49" t="s">
        <v>461</v>
      </c>
      <c r="C221" s="37" t="s">
        <v>462</v>
      </c>
      <c r="D221" s="49" t="s">
        <v>219</v>
      </c>
      <c r="E221" s="49">
        <v>1</v>
      </c>
      <c r="F221" s="4">
        <v>43.73</v>
      </c>
      <c r="G221" s="56">
        <f t="shared" si="42"/>
        <v>54.662499999999994</v>
      </c>
      <c r="H221" s="4">
        <f t="shared" si="43"/>
        <v>32.79749999999999</v>
      </c>
      <c r="I221" s="4">
        <f t="shared" si="44"/>
        <v>21.865</v>
      </c>
      <c r="J221" s="4">
        <f t="shared" si="45"/>
        <v>32.79749999999999</v>
      </c>
      <c r="K221" s="4">
        <f t="shared" si="46"/>
        <v>21.865</v>
      </c>
      <c r="L221" s="72">
        <f t="shared" si="47"/>
        <v>54.662499999999994</v>
      </c>
    </row>
    <row r="222" spans="1:12" ht="12.75">
      <c r="A222" s="71">
        <v>121</v>
      </c>
      <c r="B222" s="49">
        <v>11.3</v>
      </c>
      <c r="C222" s="37" t="s">
        <v>463</v>
      </c>
      <c r="D222" s="49" t="s">
        <v>219</v>
      </c>
      <c r="E222" s="49">
        <v>14</v>
      </c>
      <c r="F222" s="4">
        <v>25.7</v>
      </c>
      <c r="G222" s="56">
        <f t="shared" si="42"/>
        <v>32.125</v>
      </c>
      <c r="H222" s="4">
        <f t="shared" si="43"/>
        <v>19.275</v>
      </c>
      <c r="I222" s="4">
        <f t="shared" si="44"/>
        <v>12.850000000000001</v>
      </c>
      <c r="J222" s="4">
        <f t="shared" si="45"/>
        <v>269.84999999999997</v>
      </c>
      <c r="K222" s="4">
        <f t="shared" si="46"/>
        <v>179.90000000000003</v>
      </c>
      <c r="L222" s="72">
        <f t="shared" si="47"/>
        <v>449.75</v>
      </c>
    </row>
    <row r="223" spans="1:12" ht="12.75">
      <c r="A223" s="71">
        <v>123</v>
      </c>
      <c r="B223" s="49" t="s">
        <v>464</v>
      </c>
      <c r="C223" s="37" t="s">
        <v>465</v>
      </c>
      <c r="D223" s="49" t="s">
        <v>219</v>
      </c>
      <c r="E223" s="49">
        <v>2</v>
      </c>
      <c r="F223" s="4">
        <v>28.9</v>
      </c>
      <c r="G223" s="56">
        <f t="shared" si="42"/>
        <v>36.125</v>
      </c>
      <c r="H223" s="4">
        <f t="shared" si="43"/>
        <v>21.675</v>
      </c>
      <c r="I223" s="4">
        <f t="shared" si="44"/>
        <v>14.450000000000001</v>
      </c>
      <c r="J223" s="4">
        <f t="shared" si="45"/>
        <v>43.35</v>
      </c>
      <c r="K223" s="4">
        <f t="shared" si="46"/>
        <v>28.900000000000002</v>
      </c>
      <c r="L223" s="72">
        <f t="shared" si="47"/>
        <v>72.25</v>
      </c>
    </row>
    <row r="224" spans="1:12" ht="12.75">
      <c r="A224" s="71"/>
      <c r="B224" s="51">
        <v>12</v>
      </c>
      <c r="C224" s="45" t="s">
        <v>466</v>
      </c>
      <c r="D224" s="36"/>
      <c r="E224" s="38"/>
      <c r="F224" s="4"/>
      <c r="G224" s="56"/>
      <c r="H224" s="4"/>
      <c r="I224" s="4"/>
      <c r="J224" s="4"/>
      <c r="K224" s="4"/>
      <c r="L224" s="72"/>
    </row>
    <row r="225" spans="1:12" ht="45">
      <c r="A225" s="71">
        <v>243</v>
      </c>
      <c r="B225" s="49" t="s">
        <v>467</v>
      </c>
      <c r="C225" s="37" t="s">
        <v>468</v>
      </c>
      <c r="D225" s="49" t="s">
        <v>219</v>
      </c>
      <c r="E225" s="49">
        <v>1</v>
      </c>
      <c r="F225" s="4">
        <v>185</v>
      </c>
      <c r="G225" s="56">
        <f t="shared" si="42"/>
        <v>231.25</v>
      </c>
      <c r="H225" s="4">
        <f t="shared" si="43"/>
        <v>138.75</v>
      </c>
      <c r="I225" s="4">
        <f t="shared" si="44"/>
        <v>92.5</v>
      </c>
      <c r="J225" s="4">
        <f t="shared" si="45"/>
        <v>138.75</v>
      </c>
      <c r="K225" s="4">
        <f t="shared" si="46"/>
        <v>92.5</v>
      </c>
      <c r="L225" s="72">
        <f t="shared" si="47"/>
        <v>231.25</v>
      </c>
    </row>
    <row r="226" spans="1:12" ht="33.75">
      <c r="A226" s="71">
        <v>240</v>
      </c>
      <c r="B226" s="49" t="s">
        <v>469</v>
      </c>
      <c r="C226" s="37" t="s">
        <v>470</v>
      </c>
      <c r="D226" s="49" t="s">
        <v>219</v>
      </c>
      <c r="E226" s="49">
        <v>3</v>
      </c>
      <c r="F226" s="4">
        <v>35.8</v>
      </c>
      <c r="G226" s="56">
        <f t="shared" si="42"/>
        <v>44.75</v>
      </c>
      <c r="H226" s="4">
        <f t="shared" si="43"/>
        <v>26.849999999999998</v>
      </c>
      <c r="I226" s="4">
        <f t="shared" si="44"/>
        <v>17.900000000000002</v>
      </c>
      <c r="J226" s="4">
        <f t="shared" si="45"/>
        <v>80.55</v>
      </c>
      <c r="K226" s="4">
        <f t="shared" si="46"/>
        <v>53.7</v>
      </c>
      <c r="L226" s="72">
        <f t="shared" si="47"/>
        <v>134.25</v>
      </c>
    </row>
    <row r="227" spans="1:12" ht="33.75">
      <c r="A227" s="71">
        <v>241</v>
      </c>
      <c r="B227" s="49" t="s">
        <v>471</v>
      </c>
      <c r="C227" s="37" t="s">
        <v>472</v>
      </c>
      <c r="D227" s="49" t="s">
        <v>219</v>
      </c>
      <c r="E227" s="49">
        <v>5</v>
      </c>
      <c r="F227" s="4">
        <v>22.6</v>
      </c>
      <c r="G227" s="56">
        <f t="shared" si="42"/>
        <v>28.25</v>
      </c>
      <c r="H227" s="4">
        <f t="shared" si="43"/>
        <v>16.95</v>
      </c>
      <c r="I227" s="4">
        <f t="shared" si="44"/>
        <v>11.3</v>
      </c>
      <c r="J227" s="4">
        <f t="shared" si="45"/>
        <v>84.75</v>
      </c>
      <c r="K227" s="4">
        <f t="shared" si="46"/>
        <v>56.5</v>
      </c>
      <c r="L227" s="72">
        <f t="shared" si="47"/>
        <v>141.25</v>
      </c>
    </row>
    <row r="228" spans="1:12" ht="33.75">
      <c r="A228" s="71">
        <v>242</v>
      </c>
      <c r="B228" s="49" t="s">
        <v>473</v>
      </c>
      <c r="C228" s="37" t="s">
        <v>477</v>
      </c>
      <c r="D228" s="49" t="s">
        <v>219</v>
      </c>
      <c r="E228" s="49">
        <v>1</v>
      </c>
      <c r="F228" s="4">
        <v>155</v>
      </c>
      <c r="G228" s="56">
        <f t="shared" si="42"/>
        <v>193.75</v>
      </c>
      <c r="H228" s="4">
        <f t="shared" si="43"/>
        <v>116.25</v>
      </c>
      <c r="I228" s="4">
        <f t="shared" si="44"/>
        <v>77.5</v>
      </c>
      <c r="J228" s="4">
        <f t="shared" si="45"/>
        <v>116.25</v>
      </c>
      <c r="K228" s="4">
        <f t="shared" si="46"/>
        <v>77.5</v>
      </c>
      <c r="L228" s="72">
        <f t="shared" si="47"/>
        <v>193.75</v>
      </c>
    </row>
    <row r="229" spans="1:12" ht="33.75">
      <c r="A229" s="71">
        <v>244</v>
      </c>
      <c r="B229" s="49" t="s">
        <v>474</v>
      </c>
      <c r="C229" s="37" t="s">
        <v>476</v>
      </c>
      <c r="D229" s="49" t="s">
        <v>219</v>
      </c>
      <c r="E229" s="49">
        <v>21</v>
      </c>
      <c r="F229" s="4">
        <v>14.25</v>
      </c>
      <c r="G229" s="56">
        <f t="shared" si="42"/>
        <v>17.8125</v>
      </c>
      <c r="H229" s="4">
        <f t="shared" si="43"/>
        <v>10.6875</v>
      </c>
      <c r="I229" s="4">
        <f t="shared" si="44"/>
        <v>7.125</v>
      </c>
      <c r="J229" s="4">
        <f t="shared" si="45"/>
        <v>224.4375</v>
      </c>
      <c r="K229" s="4">
        <f t="shared" si="46"/>
        <v>149.625</v>
      </c>
      <c r="L229" s="72">
        <f t="shared" si="47"/>
        <v>374.0625</v>
      </c>
    </row>
    <row r="230" spans="1:12" ht="33.75">
      <c r="A230" s="71">
        <v>245</v>
      </c>
      <c r="B230" s="49" t="s">
        <v>475</v>
      </c>
      <c r="C230" s="37" t="s">
        <v>478</v>
      </c>
      <c r="D230" s="49" t="s">
        <v>219</v>
      </c>
      <c r="E230" s="49">
        <v>4</v>
      </c>
      <c r="F230" s="4">
        <v>12.55</v>
      </c>
      <c r="G230" s="56">
        <f t="shared" si="42"/>
        <v>15.6875</v>
      </c>
      <c r="H230" s="4">
        <f t="shared" si="43"/>
        <v>9.4125</v>
      </c>
      <c r="I230" s="4">
        <f t="shared" si="44"/>
        <v>6.275</v>
      </c>
      <c r="J230" s="4">
        <f t="shared" si="45"/>
        <v>37.65</v>
      </c>
      <c r="K230" s="4">
        <f t="shared" si="46"/>
        <v>25.1</v>
      </c>
      <c r="L230" s="72">
        <f t="shared" si="47"/>
        <v>62.75</v>
      </c>
    </row>
    <row r="231" spans="1:12" ht="12.75">
      <c r="A231" s="71"/>
      <c r="B231" s="51">
        <v>13</v>
      </c>
      <c r="C231" s="45" t="s">
        <v>479</v>
      </c>
      <c r="D231" s="36"/>
      <c r="E231" s="38"/>
      <c r="F231" s="4"/>
      <c r="G231" s="56"/>
      <c r="H231" s="4"/>
      <c r="I231" s="4"/>
      <c r="J231" s="4"/>
      <c r="K231" s="4"/>
      <c r="L231" s="72"/>
    </row>
    <row r="232" spans="1:12" ht="12.75">
      <c r="A232" s="71">
        <v>89</v>
      </c>
      <c r="B232" s="49" t="s">
        <v>480</v>
      </c>
      <c r="C232" s="37" t="s">
        <v>481</v>
      </c>
      <c r="D232" s="49" t="s">
        <v>219</v>
      </c>
      <c r="E232" s="49">
        <v>2</v>
      </c>
      <c r="F232" s="4">
        <v>255</v>
      </c>
      <c r="G232" s="56">
        <f>F232*0.25+F232</f>
        <v>318.75</v>
      </c>
      <c r="H232" s="4">
        <f>G232*0.6</f>
        <v>191.25</v>
      </c>
      <c r="I232" s="4">
        <f>G232*0.4</f>
        <v>127.5</v>
      </c>
      <c r="J232" s="4">
        <f>H232*E232</f>
        <v>382.5</v>
      </c>
      <c r="K232" s="4">
        <f>I232*E232</f>
        <v>255</v>
      </c>
      <c r="L232" s="72">
        <f>K232+J232</f>
        <v>637.5</v>
      </c>
    </row>
    <row r="233" spans="1:12" ht="12.75">
      <c r="A233" s="71">
        <v>90</v>
      </c>
      <c r="B233" s="49" t="s">
        <v>482</v>
      </c>
      <c r="C233" s="37" t="s">
        <v>484</v>
      </c>
      <c r="D233" s="49" t="s">
        <v>219</v>
      </c>
      <c r="E233" s="49">
        <v>1</v>
      </c>
      <c r="F233" s="4">
        <v>288</v>
      </c>
      <c r="G233" s="56">
        <f>F233*0.25+F233</f>
        <v>360</v>
      </c>
      <c r="H233" s="4">
        <f>G233*0.6</f>
        <v>216</v>
      </c>
      <c r="I233" s="4">
        <f>G233*0.4</f>
        <v>144</v>
      </c>
      <c r="J233" s="4">
        <f>H233*E233</f>
        <v>216</v>
      </c>
      <c r="K233" s="4">
        <f>I233*E233</f>
        <v>144</v>
      </c>
      <c r="L233" s="72">
        <f>K233+J233</f>
        <v>360</v>
      </c>
    </row>
    <row r="234" spans="1:12" ht="12.75">
      <c r="A234" s="71">
        <v>9537</v>
      </c>
      <c r="B234" s="49" t="s">
        <v>483</v>
      </c>
      <c r="C234" s="37" t="s">
        <v>485</v>
      </c>
      <c r="D234" s="49" t="s">
        <v>486</v>
      </c>
      <c r="E234" s="49">
        <v>459.85</v>
      </c>
      <c r="F234" s="4">
        <v>1.19</v>
      </c>
      <c r="G234" s="56">
        <f>F234*0.25+F234</f>
        <v>1.4874999999999998</v>
      </c>
      <c r="H234" s="4">
        <f>G234*0.6</f>
        <v>0.8924999999999998</v>
      </c>
      <c r="I234" s="4">
        <f>G234*0.4</f>
        <v>0.595</v>
      </c>
      <c r="J234" s="4">
        <f>H234*E234</f>
        <v>410.41612499999997</v>
      </c>
      <c r="K234" s="4">
        <f>I234*E234</f>
        <v>273.61075</v>
      </c>
      <c r="L234" s="72">
        <f>K234+J234</f>
        <v>684.026875</v>
      </c>
    </row>
    <row r="235" spans="1:12" ht="12.75">
      <c r="A235" s="48" t="s">
        <v>487</v>
      </c>
      <c r="B235" s="52" t="s">
        <v>488</v>
      </c>
      <c r="C235" s="53" t="s">
        <v>489</v>
      </c>
      <c r="D235" s="52" t="s">
        <v>490</v>
      </c>
      <c r="E235" s="52">
        <v>58.86</v>
      </c>
      <c r="F235" s="54">
        <v>12.5</v>
      </c>
      <c r="G235" s="56">
        <f>F235*0.25+F235</f>
        <v>15.625</v>
      </c>
      <c r="H235" s="4">
        <f>G235*0.6</f>
        <v>9.375</v>
      </c>
      <c r="I235" s="4">
        <f>G235*0.4</f>
        <v>6.25</v>
      </c>
      <c r="J235" s="4">
        <f>H235*E235</f>
        <v>551.8125</v>
      </c>
      <c r="K235" s="4">
        <f>I235*E235</f>
        <v>367.875</v>
      </c>
      <c r="L235" s="72">
        <f>K235+J235</f>
        <v>919.6875</v>
      </c>
    </row>
    <row r="236" spans="1:12" ht="13.5" thickBot="1">
      <c r="A236" s="71"/>
      <c r="B236" s="88" t="s">
        <v>498</v>
      </c>
      <c r="C236" s="88"/>
      <c r="D236" s="88"/>
      <c r="E236" s="88"/>
      <c r="F236" s="88"/>
      <c r="G236" s="56"/>
      <c r="H236" s="4"/>
      <c r="I236" s="4"/>
      <c r="J236" s="82">
        <f>SUM(J167:J235)</f>
        <v>19621.969875</v>
      </c>
      <c r="K236" s="82">
        <f>SUM(K167:K235)</f>
        <v>13081.313250000001</v>
      </c>
      <c r="L236" s="82">
        <f>SUM(L167:L235)</f>
        <v>32703.283125000005</v>
      </c>
    </row>
    <row r="237" spans="1:12" ht="13.5" thickBot="1">
      <c r="A237" s="55"/>
      <c r="B237" s="57"/>
      <c r="C237" s="58" t="s">
        <v>491</v>
      </c>
      <c r="D237" s="57"/>
      <c r="E237" s="57"/>
      <c r="F237" s="59"/>
      <c r="G237" s="59"/>
      <c r="H237" s="59"/>
      <c r="I237" s="59"/>
      <c r="J237" s="60">
        <f>J236+J164+J116+J96+J63+J58+J53+J45+J36+J28+J22</f>
        <v>307002.0921</v>
      </c>
      <c r="K237" s="60">
        <f>K236+K164+K116+K96+K63+K58+K53+K45+K36+K28+K22</f>
        <v>204668.06140000004</v>
      </c>
      <c r="L237" s="60">
        <f>L236+L164+L116+L96+L63+L58+L53+L45+L36+L28+L22</f>
        <v>511670.15349999996</v>
      </c>
    </row>
    <row r="240" ht="18" customHeight="1">
      <c r="F240" t="s">
        <v>501</v>
      </c>
    </row>
    <row r="242" spans="3:9" ht="12.75">
      <c r="C242" s="2" t="s">
        <v>502</v>
      </c>
      <c r="I242" t="s">
        <v>503</v>
      </c>
    </row>
    <row r="243" spans="3:9" ht="12.75">
      <c r="C243" s="2" t="s">
        <v>504</v>
      </c>
      <c r="I243" t="s">
        <v>505</v>
      </c>
    </row>
  </sheetData>
  <sheetProtection/>
  <mergeCells count="25">
    <mergeCell ref="B63:F63"/>
    <mergeCell ref="B96:F96"/>
    <mergeCell ref="B116:F116"/>
    <mergeCell ref="B164:F164"/>
    <mergeCell ref="B236:F236"/>
    <mergeCell ref="C117:L117"/>
    <mergeCell ref="C64:L64"/>
    <mergeCell ref="C97:L97"/>
    <mergeCell ref="B1:L1"/>
    <mergeCell ref="B2:L2"/>
    <mergeCell ref="B8:L8"/>
    <mergeCell ref="C12:L12"/>
    <mergeCell ref="L5:L6"/>
    <mergeCell ref="C54:L54"/>
    <mergeCell ref="C37:L37"/>
    <mergeCell ref="C59:L59"/>
    <mergeCell ref="B45:F45"/>
    <mergeCell ref="B58:F58"/>
    <mergeCell ref="C165:L165"/>
    <mergeCell ref="B53:F53"/>
    <mergeCell ref="B22:F22"/>
    <mergeCell ref="C23:L23"/>
    <mergeCell ref="B28:F28"/>
    <mergeCell ref="C29:L29"/>
    <mergeCell ref="B36:F36"/>
  </mergeCells>
  <conditionalFormatting sqref="E22:K22 E10:K11">
    <cfRule type="cellIs" priority="359" dxfId="13" operator="equal" stopIfTrue="1">
      <formula>0</formula>
    </cfRule>
  </conditionalFormatting>
  <conditionalFormatting sqref="C13 C189 C191:C192">
    <cfRule type="expression" priority="347" dxfId="0" stopIfTrue="1">
      <formula>$L13=1</formula>
    </cfRule>
  </conditionalFormatting>
  <conditionalFormatting sqref="C15">
    <cfRule type="expression" priority="344" dxfId="0" stopIfTrue="1">
      <formula>$L15=1</formula>
    </cfRule>
  </conditionalFormatting>
  <conditionalFormatting sqref="C14">
    <cfRule type="expression" priority="345" dxfId="0" stopIfTrue="1">
      <formula>$L14=1</formula>
    </cfRule>
  </conditionalFormatting>
  <conditionalFormatting sqref="F20">
    <cfRule type="expression" priority="332" dxfId="0" stopIfTrue="1">
      <formula>$L20=1</formula>
    </cfRule>
  </conditionalFormatting>
  <conditionalFormatting sqref="C16">
    <cfRule type="expression" priority="342" dxfId="0" stopIfTrue="1">
      <formula>$L16=1</formula>
    </cfRule>
  </conditionalFormatting>
  <conditionalFormatting sqref="F21">
    <cfRule type="expression" priority="330" dxfId="0" stopIfTrue="1">
      <formula>$L21=1</formula>
    </cfRule>
  </conditionalFormatting>
  <conditionalFormatting sqref="C25">
    <cfRule type="expression" priority="311" dxfId="0" stopIfTrue="1">
      <formula>$L25=1</formula>
    </cfRule>
  </conditionalFormatting>
  <conditionalFormatting sqref="C27">
    <cfRule type="expression" priority="309" dxfId="0" stopIfTrue="1">
      <formula>$L27=1</formula>
    </cfRule>
  </conditionalFormatting>
  <conditionalFormatting sqref="C17">
    <cfRule type="expression" priority="340" dxfId="0" stopIfTrue="1">
      <formula>$L17=1</formula>
    </cfRule>
  </conditionalFormatting>
  <conditionalFormatting sqref="C18">
    <cfRule type="expression" priority="339" dxfId="0" stopIfTrue="1">
      <formula>$L18=1</formula>
    </cfRule>
  </conditionalFormatting>
  <conditionalFormatting sqref="F18">
    <cfRule type="expression" priority="338" dxfId="0" stopIfTrue="1">
      <formula>$L18=1</formula>
    </cfRule>
  </conditionalFormatting>
  <conditionalFormatting sqref="C20">
    <cfRule type="expression" priority="333" dxfId="0" stopIfTrue="1">
      <formula>$L20=1</formula>
    </cfRule>
  </conditionalFormatting>
  <conditionalFormatting sqref="C21">
    <cfRule type="expression" priority="331" dxfId="0" stopIfTrue="1">
      <formula>$L21=1</formula>
    </cfRule>
  </conditionalFormatting>
  <conditionalFormatting sqref="F19">
    <cfRule type="expression" priority="335" dxfId="0" stopIfTrue="1">
      <formula>$L19=1</formula>
    </cfRule>
  </conditionalFormatting>
  <conditionalFormatting sqref="C19">
    <cfRule type="expression" priority="334" dxfId="0" stopIfTrue="1">
      <formula>$L19=1</formula>
    </cfRule>
  </conditionalFormatting>
  <conditionalFormatting sqref="C24">
    <cfRule type="expression" priority="314" dxfId="0" stopIfTrue="1">
      <formula>$L24=1</formula>
    </cfRule>
  </conditionalFormatting>
  <conditionalFormatting sqref="C26">
    <cfRule type="expression" priority="310" dxfId="0" stopIfTrue="1">
      <formula>$L26=1</formula>
    </cfRule>
  </conditionalFormatting>
  <conditionalFormatting sqref="E28:K28">
    <cfRule type="cellIs" priority="312" dxfId="13" operator="equal" stopIfTrue="1">
      <formula>0</formula>
    </cfRule>
  </conditionalFormatting>
  <conditionalFormatting sqref="C32">
    <cfRule type="expression" priority="300" dxfId="0" stopIfTrue="1">
      <formula>$L32=1</formula>
    </cfRule>
  </conditionalFormatting>
  <conditionalFormatting sqref="E36:K36">
    <cfRule type="cellIs" priority="302" dxfId="13" operator="equal" stopIfTrue="1">
      <formula>0</formula>
    </cfRule>
  </conditionalFormatting>
  <conditionalFormatting sqref="C30">
    <cfRule type="expression" priority="297" dxfId="0" stopIfTrue="1">
      <formula>$L30=1</formula>
    </cfRule>
  </conditionalFormatting>
  <conditionalFormatting sqref="C31">
    <cfRule type="expression" priority="296" dxfId="0" stopIfTrue="1">
      <formula>$L31=1</formula>
    </cfRule>
  </conditionalFormatting>
  <conditionalFormatting sqref="C33">
    <cfRule type="expression" priority="295" dxfId="0" stopIfTrue="1">
      <formula>$L33=1</formula>
    </cfRule>
  </conditionalFormatting>
  <conditionalFormatting sqref="C34">
    <cfRule type="expression" priority="294" dxfId="0" stopIfTrue="1">
      <formula>$L34=1</formula>
    </cfRule>
  </conditionalFormatting>
  <conditionalFormatting sqref="C35">
    <cfRule type="expression" priority="293" dxfId="0" stopIfTrue="1">
      <formula>$L35=1</formula>
    </cfRule>
  </conditionalFormatting>
  <conditionalFormatting sqref="C51">
    <cfRule type="expression" priority="285" dxfId="0" stopIfTrue="1">
      <formula>$L51=1</formula>
    </cfRule>
  </conditionalFormatting>
  <conditionalFormatting sqref="E53:K53">
    <cfRule type="cellIs" priority="284" dxfId="13" operator="equal" stopIfTrue="1">
      <formula>0</formula>
    </cfRule>
  </conditionalFormatting>
  <conditionalFormatting sqref="C38">
    <cfRule type="expression" priority="283" dxfId="0" stopIfTrue="1">
      <formula>$L38=1</formula>
    </cfRule>
  </conditionalFormatting>
  <conditionalFormatting sqref="C39">
    <cfRule type="expression" priority="282" dxfId="0" stopIfTrue="1">
      <formula>$L39=1</formula>
    </cfRule>
  </conditionalFormatting>
  <conditionalFormatting sqref="C40">
    <cfRule type="expression" priority="281" dxfId="0" stopIfTrue="1">
      <formula>$L40=1</formula>
    </cfRule>
  </conditionalFormatting>
  <conditionalFormatting sqref="C41">
    <cfRule type="expression" priority="280" dxfId="0" stopIfTrue="1">
      <formula>$L41=1</formula>
    </cfRule>
  </conditionalFormatting>
  <conditionalFormatting sqref="C42">
    <cfRule type="expression" priority="279" dxfId="0" stopIfTrue="1">
      <formula>$L42=1</formula>
    </cfRule>
  </conditionalFormatting>
  <conditionalFormatting sqref="C43">
    <cfRule type="expression" priority="278" dxfId="0" stopIfTrue="1">
      <formula>$L43=1</formula>
    </cfRule>
  </conditionalFormatting>
  <conditionalFormatting sqref="C44">
    <cfRule type="expression" priority="277" dxfId="0" stopIfTrue="1">
      <formula>$L44=1</formula>
    </cfRule>
  </conditionalFormatting>
  <conditionalFormatting sqref="C47">
    <cfRule type="expression" priority="276" dxfId="0" stopIfTrue="1">
      <formula>$L47=1</formula>
    </cfRule>
  </conditionalFormatting>
  <conditionalFormatting sqref="C55:C56">
    <cfRule type="expression" priority="264" dxfId="0" stopIfTrue="1">
      <formula>$L55=1</formula>
    </cfRule>
  </conditionalFormatting>
  <conditionalFormatting sqref="C48">
    <cfRule type="expression" priority="275" dxfId="0" stopIfTrue="1">
      <formula>$L48=1</formula>
    </cfRule>
  </conditionalFormatting>
  <conditionalFormatting sqref="C49">
    <cfRule type="expression" priority="274" dxfId="0" stopIfTrue="1">
      <formula>$L49=1</formula>
    </cfRule>
  </conditionalFormatting>
  <conditionalFormatting sqref="C112">
    <cfRule type="expression" priority="179" dxfId="0" stopIfTrue="1">
      <formula>$L112=1</formula>
    </cfRule>
  </conditionalFormatting>
  <conditionalFormatting sqref="C50">
    <cfRule type="expression" priority="273" dxfId="0" stopIfTrue="1">
      <formula>$L50=1</formula>
    </cfRule>
  </conditionalFormatting>
  <conditionalFormatting sqref="C126">
    <cfRule type="expression" priority="166" dxfId="0" stopIfTrue="1">
      <formula>$L126=1</formula>
    </cfRule>
  </conditionalFormatting>
  <conditionalFormatting sqref="C52">
    <cfRule type="expression" priority="272" dxfId="0" stopIfTrue="1">
      <formula>$L52=1</formula>
    </cfRule>
  </conditionalFormatting>
  <conditionalFormatting sqref="C91">
    <cfRule type="expression" priority="224" dxfId="0" stopIfTrue="1">
      <formula>$L91=1</formula>
    </cfRule>
  </conditionalFormatting>
  <conditionalFormatting sqref="C57">
    <cfRule type="expression" priority="268" dxfId="0" stopIfTrue="1">
      <formula>$L57=1</formula>
    </cfRule>
  </conditionalFormatting>
  <conditionalFormatting sqref="C122">
    <cfRule type="expression" priority="170" dxfId="0" stopIfTrue="1">
      <formula>$L122=1</formula>
    </cfRule>
  </conditionalFormatting>
  <conditionalFormatting sqref="C114">
    <cfRule type="expression" priority="176" dxfId="0" stopIfTrue="1">
      <formula>$L114=1</formula>
    </cfRule>
  </conditionalFormatting>
  <conditionalFormatting sqref="C113">
    <cfRule type="expression" priority="177" dxfId="0" stopIfTrue="1">
      <formula>$L113=1</formula>
    </cfRule>
  </conditionalFormatting>
  <conditionalFormatting sqref="C60">
    <cfRule type="expression" priority="261" dxfId="0" stopIfTrue="1">
      <formula>$L60=1</formula>
    </cfRule>
  </conditionalFormatting>
  <conditionalFormatting sqref="C61">
    <cfRule type="expression" priority="260" dxfId="0" stopIfTrue="1">
      <formula>$L61=1</formula>
    </cfRule>
  </conditionalFormatting>
  <conditionalFormatting sqref="C62">
    <cfRule type="expression" priority="259" dxfId="0" stopIfTrue="1">
      <formula>$L62=1</formula>
    </cfRule>
  </conditionalFormatting>
  <conditionalFormatting sqref="C124">
    <cfRule type="expression" priority="168" dxfId="0" stopIfTrue="1">
      <formula>$L124=1</formula>
    </cfRule>
  </conditionalFormatting>
  <conditionalFormatting sqref="C111">
    <cfRule type="expression" priority="183" dxfId="0" stopIfTrue="1">
      <formula>$L111=1</formula>
    </cfRule>
  </conditionalFormatting>
  <conditionalFormatting sqref="C108">
    <cfRule type="expression" priority="182" dxfId="0" stopIfTrue="1">
      <formula>$L108=1</formula>
    </cfRule>
  </conditionalFormatting>
  <conditionalFormatting sqref="C65">
    <cfRule type="expression" priority="255" dxfId="0" stopIfTrue="1">
      <formula>$L65=1</formula>
    </cfRule>
  </conditionalFormatting>
  <conditionalFormatting sqref="C109">
    <cfRule type="expression" priority="181" dxfId="0" stopIfTrue="1">
      <formula>$L109=1</formula>
    </cfRule>
  </conditionalFormatting>
  <conditionalFormatting sqref="C69">
    <cfRule type="expression" priority="253" dxfId="0" stopIfTrue="1">
      <formula>$L69=1</formula>
    </cfRule>
  </conditionalFormatting>
  <conditionalFormatting sqref="C70">
    <cfRule type="expression" priority="252" dxfId="0" stopIfTrue="1">
      <formula>$L70=1</formula>
    </cfRule>
  </conditionalFormatting>
  <conditionalFormatting sqref="C66">
    <cfRule type="expression" priority="249" dxfId="0" stopIfTrue="1">
      <formula>$L66=1</formula>
    </cfRule>
  </conditionalFormatting>
  <conditionalFormatting sqref="C67">
    <cfRule type="expression" priority="248" dxfId="0" stopIfTrue="1">
      <formula>$L67=1</formula>
    </cfRule>
  </conditionalFormatting>
  <conditionalFormatting sqref="C68">
    <cfRule type="expression" priority="247" dxfId="0" stopIfTrue="1">
      <formula>$L68=1</formula>
    </cfRule>
  </conditionalFormatting>
  <conditionalFormatting sqref="C71">
    <cfRule type="expression" priority="246" dxfId="0" stopIfTrue="1">
      <formula>$L71=1</formula>
    </cfRule>
  </conditionalFormatting>
  <conditionalFormatting sqref="C72">
    <cfRule type="expression" priority="245" dxfId="0" stopIfTrue="1">
      <formula>$L72=1</formula>
    </cfRule>
  </conditionalFormatting>
  <conditionalFormatting sqref="C73">
    <cfRule type="expression" priority="244" dxfId="0" stopIfTrue="1">
      <formula>$L73=1</formula>
    </cfRule>
  </conditionalFormatting>
  <conditionalFormatting sqref="C74">
    <cfRule type="expression" priority="243" dxfId="0" stopIfTrue="1">
      <formula>$L74=1</formula>
    </cfRule>
  </conditionalFormatting>
  <conditionalFormatting sqref="C75">
    <cfRule type="expression" priority="242" dxfId="0" stopIfTrue="1">
      <formula>$L75=1</formula>
    </cfRule>
  </conditionalFormatting>
  <conditionalFormatting sqref="C76">
    <cfRule type="expression" priority="241" dxfId="0" stopIfTrue="1">
      <formula>$L76=1</formula>
    </cfRule>
  </conditionalFormatting>
  <conditionalFormatting sqref="C80">
    <cfRule type="expression" priority="240" dxfId="0" stopIfTrue="1">
      <formula>$L80=1</formula>
    </cfRule>
  </conditionalFormatting>
  <conditionalFormatting sqref="C84">
    <cfRule type="expression" priority="227" dxfId="0" stopIfTrue="1">
      <formula>$L84=1</formula>
    </cfRule>
  </conditionalFormatting>
  <conditionalFormatting sqref="C86">
    <cfRule type="expression" priority="223" dxfId="0" stopIfTrue="1">
      <formula>$L86=1</formula>
    </cfRule>
  </conditionalFormatting>
  <conditionalFormatting sqref="C110">
    <cfRule type="expression" priority="180" dxfId="0" stopIfTrue="1">
      <formula>$L110=1</formula>
    </cfRule>
  </conditionalFormatting>
  <conditionalFormatting sqref="C121">
    <cfRule type="expression" priority="171" dxfId="0" stopIfTrue="1">
      <formula>$L121=1</formula>
    </cfRule>
  </conditionalFormatting>
  <conditionalFormatting sqref="C83">
    <cfRule type="expression" priority="234" dxfId="0" stopIfTrue="1">
      <formula>$L83=1</formula>
    </cfRule>
  </conditionalFormatting>
  <conditionalFormatting sqref="C77">
    <cfRule type="expression" priority="232" dxfId="0" stopIfTrue="1">
      <formula>$L77=1</formula>
    </cfRule>
  </conditionalFormatting>
  <conditionalFormatting sqref="C78">
    <cfRule type="expression" priority="231" dxfId="0" stopIfTrue="1">
      <formula>$L78=1</formula>
    </cfRule>
  </conditionalFormatting>
  <conditionalFormatting sqref="C79">
    <cfRule type="expression" priority="230" dxfId="0" stopIfTrue="1">
      <formula>$L79=1</formula>
    </cfRule>
  </conditionalFormatting>
  <conditionalFormatting sqref="C81">
    <cfRule type="expression" priority="229" dxfId="0" stopIfTrue="1">
      <formula>$L81=1</formula>
    </cfRule>
  </conditionalFormatting>
  <conditionalFormatting sqref="C82">
    <cfRule type="expression" priority="228" dxfId="0" stopIfTrue="1">
      <formula>$L82=1</formula>
    </cfRule>
  </conditionalFormatting>
  <conditionalFormatting sqref="C85">
    <cfRule type="expression" priority="226" dxfId="0" stopIfTrue="1">
      <formula>$L85=1</formula>
    </cfRule>
  </conditionalFormatting>
  <conditionalFormatting sqref="C119">
    <cfRule type="expression" priority="173" dxfId="0" stopIfTrue="1">
      <formula>$L119=1</formula>
    </cfRule>
  </conditionalFormatting>
  <conditionalFormatting sqref="C115">
    <cfRule type="expression" priority="178" dxfId="0" stopIfTrue="1">
      <formula>$L115=1</formula>
    </cfRule>
  </conditionalFormatting>
  <conditionalFormatting sqref="C125">
    <cfRule type="expression" priority="167" dxfId="0" stopIfTrue="1">
      <formula>$L125=1</formula>
    </cfRule>
  </conditionalFormatting>
  <conditionalFormatting sqref="C87">
    <cfRule type="expression" priority="217" dxfId="0" stopIfTrue="1">
      <formula>$L87=1</formula>
    </cfRule>
  </conditionalFormatting>
  <conditionalFormatting sqref="C88">
    <cfRule type="expression" priority="216" dxfId="0" stopIfTrue="1">
      <formula>$L88=1</formula>
    </cfRule>
  </conditionalFormatting>
  <conditionalFormatting sqref="C89">
    <cfRule type="expression" priority="215" dxfId="0" stopIfTrue="1">
      <formula>$L89=1</formula>
    </cfRule>
  </conditionalFormatting>
  <conditionalFormatting sqref="C90">
    <cfRule type="expression" priority="214" dxfId="0" stopIfTrue="1">
      <formula>$L90=1</formula>
    </cfRule>
  </conditionalFormatting>
  <conditionalFormatting sqref="C92">
    <cfRule type="expression" priority="213" dxfId="0" stopIfTrue="1">
      <formula>$L92=1</formula>
    </cfRule>
  </conditionalFormatting>
  <conditionalFormatting sqref="C123">
    <cfRule type="expression" priority="169" dxfId="0" stopIfTrue="1">
      <formula>$L123=1</formula>
    </cfRule>
  </conditionalFormatting>
  <conditionalFormatting sqref="C93">
    <cfRule type="expression" priority="208" dxfId="0" stopIfTrue="1">
      <formula>$L93=1</formula>
    </cfRule>
  </conditionalFormatting>
  <conditionalFormatting sqref="C94">
    <cfRule type="expression" priority="207" dxfId="0" stopIfTrue="1">
      <formula>$L94=1</formula>
    </cfRule>
  </conditionalFormatting>
  <conditionalFormatting sqref="C95">
    <cfRule type="expression" priority="206" dxfId="0" stopIfTrue="1">
      <formula>$L95=1</formula>
    </cfRule>
  </conditionalFormatting>
  <conditionalFormatting sqref="C98">
    <cfRule type="expression" priority="204" dxfId="0" stopIfTrue="1">
      <formula>$L98=1</formula>
    </cfRule>
  </conditionalFormatting>
  <conditionalFormatting sqref="C107">
    <cfRule type="expression" priority="187" dxfId="0" stopIfTrue="1">
      <formula>$L107=1</formula>
    </cfRule>
  </conditionalFormatting>
  <conditionalFormatting sqref="C99">
    <cfRule type="expression" priority="195" dxfId="0" stopIfTrue="1">
      <formula>$L99=1</formula>
    </cfRule>
  </conditionalFormatting>
  <conditionalFormatting sqref="C100">
    <cfRule type="expression" priority="194" dxfId="0" stopIfTrue="1">
      <formula>$L100=1</formula>
    </cfRule>
  </conditionalFormatting>
  <conditionalFormatting sqref="C101">
    <cfRule type="expression" priority="193" dxfId="0" stopIfTrue="1">
      <formula>$L101=1</formula>
    </cfRule>
  </conditionalFormatting>
  <conditionalFormatting sqref="C102">
    <cfRule type="expression" priority="192" dxfId="0" stopIfTrue="1">
      <formula>$L102=1</formula>
    </cfRule>
  </conditionalFormatting>
  <conditionalFormatting sqref="C103">
    <cfRule type="expression" priority="191" dxfId="0" stopIfTrue="1">
      <formula>$L103=1</formula>
    </cfRule>
  </conditionalFormatting>
  <conditionalFormatting sqref="C104">
    <cfRule type="expression" priority="190" dxfId="0" stopIfTrue="1">
      <formula>$L104=1</formula>
    </cfRule>
  </conditionalFormatting>
  <conditionalFormatting sqref="C105">
    <cfRule type="expression" priority="189" dxfId="0" stopIfTrue="1">
      <formula>$L105=1</formula>
    </cfRule>
  </conditionalFormatting>
  <conditionalFormatting sqref="C106">
    <cfRule type="expression" priority="188" dxfId="0" stopIfTrue="1">
      <formula>$L106=1</formula>
    </cfRule>
  </conditionalFormatting>
  <conditionalFormatting sqref="C118">
    <cfRule type="expression" priority="165" dxfId="0" stopIfTrue="1">
      <formula>$L118=1</formula>
    </cfRule>
  </conditionalFormatting>
  <conditionalFormatting sqref="C120">
    <cfRule type="expression" priority="164" dxfId="0" stopIfTrue="1">
      <formula>$L120=1</formula>
    </cfRule>
  </conditionalFormatting>
  <conditionalFormatting sqref="C129">
    <cfRule type="expression" priority="161" dxfId="0" stopIfTrue="1">
      <formula>$L129=1</formula>
    </cfRule>
  </conditionalFormatting>
  <conditionalFormatting sqref="C127">
    <cfRule type="expression" priority="163" dxfId="0" stopIfTrue="1">
      <formula>$L127=1</formula>
    </cfRule>
  </conditionalFormatting>
  <conditionalFormatting sqref="C128">
    <cfRule type="expression" priority="162" dxfId="0" stopIfTrue="1">
      <formula>$L128=1</formula>
    </cfRule>
  </conditionalFormatting>
  <conditionalFormatting sqref="C131">
    <cfRule type="expression" priority="159" dxfId="0" stopIfTrue="1">
      <formula>$L131=1</formula>
    </cfRule>
  </conditionalFormatting>
  <conditionalFormatting sqref="C130">
    <cfRule type="expression" priority="160" dxfId="0" stopIfTrue="1">
      <formula>$L130=1</formula>
    </cfRule>
  </conditionalFormatting>
  <conditionalFormatting sqref="C132">
    <cfRule type="expression" priority="158" dxfId="0" stopIfTrue="1">
      <formula>$L132=1</formula>
    </cfRule>
  </conditionalFormatting>
  <conditionalFormatting sqref="C133">
    <cfRule type="expression" priority="151" dxfId="0" stopIfTrue="1">
      <formula>$L133=1</formula>
    </cfRule>
  </conditionalFormatting>
  <conditionalFormatting sqref="C135">
    <cfRule type="expression" priority="153" dxfId="0" stopIfTrue="1">
      <formula>$L135=1</formula>
    </cfRule>
  </conditionalFormatting>
  <conditionalFormatting sqref="C136">
    <cfRule type="expression" priority="152" dxfId="0" stopIfTrue="1">
      <formula>$L136=1</formula>
    </cfRule>
  </conditionalFormatting>
  <conditionalFormatting sqref="C138">
    <cfRule type="expression" priority="148" dxfId="0" stopIfTrue="1">
      <formula>$L138=1</formula>
    </cfRule>
  </conditionalFormatting>
  <conditionalFormatting sqref="C134">
    <cfRule type="expression" priority="150" dxfId="0" stopIfTrue="1">
      <formula>$L134=1</formula>
    </cfRule>
  </conditionalFormatting>
  <conditionalFormatting sqref="C137">
    <cfRule type="expression" priority="149" dxfId="0" stopIfTrue="1">
      <formula>$L137=1</formula>
    </cfRule>
  </conditionalFormatting>
  <conditionalFormatting sqref="C139">
    <cfRule type="expression" priority="147" dxfId="0" stopIfTrue="1">
      <formula>$L139=1</formula>
    </cfRule>
  </conditionalFormatting>
  <conditionalFormatting sqref="C143">
    <cfRule type="expression" priority="143" dxfId="0" stopIfTrue="1">
      <formula>$L143=1</formula>
    </cfRule>
  </conditionalFormatting>
  <conditionalFormatting sqref="C140">
    <cfRule type="expression" priority="142" dxfId="0" stopIfTrue="1">
      <formula>$L140=1</formula>
    </cfRule>
  </conditionalFormatting>
  <conditionalFormatting sqref="C141">
    <cfRule type="expression" priority="141" dxfId="0" stopIfTrue="1">
      <formula>$L141=1</formula>
    </cfRule>
  </conditionalFormatting>
  <conditionalFormatting sqref="C142">
    <cfRule type="expression" priority="140" dxfId="0" stopIfTrue="1">
      <formula>$L142=1</formula>
    </cfRule>
  </conditionalFormatting>
  <conditionalFormatting sqref="C144">
    <cfRule type="expression" priority="139" dxfId="0" stopIfTrue="1">
      <formula>$L144=1</formula>
    </cfRule>
  </conditionalFormatting>
  <conditionalFormatting sqref="C145">
    <cfRule type="expression" priority="137" dxfId="0" stopIfTrue="1">
      <formula>$L145=1</formula>
    </cfRule>
  </conditionalFormatting>
  <conditionalFormatting sqref="C146">
    <cfRule type="expression" priority="136" dxfId="0" stopIfTrue="1">
      <formula>$L146=1</formula>
    </cfRule>
  </conditionalFormatting>
  <conditionalFormatting sqref="C147">
    <cfRule type="expression" priority="135" dxfId="0" stopIfTrue="1">
      <formula>$L147=1</formula>
    </cfRule>
  </conditionalFormatting>
  <conditionalFormatting sqref="C153">
    <cfRule type="expression" priority="134" dxfId="0" stopIfTrue="1">
      <formula>$L153=1</formula>
    </cfRule>
  </conditionalFormatting>
  <conditionalFormatting sqref="C148">
    <cfRule type="expression" priority="133" dxfId="0" stopIfTrue="1">
      <formula>$L148=1</formula>
    </cfRule>
  </conditionalFormatting>
  <conditionalFormatting sqref="C149">
    <cfRule type="expression" priority="132" dxfId="0" stopIfTrue="1">
      <formula>$L149=1</formula>
    </cfRule>
  </conditionalFormatting>
  <conditionalFormatting sqref="C150:C151">
    <cfRule type="expression" priority="131" dxfId="0" stopIfTrue="1">
      <formula>$L150=1</formula>
    </cfRule>
  </conditionalFormatting>
  <conditionalFormatting sqref="C152">
    <cfRule type="expression" priority="130" dxfId="0" stopIfTrue="1">
      <formula>$L152=1</formula>
    </cfRule>
  </conditionalFormatting>
  <conditionalFormatting sqref="C154:C160">
    <cfRule type="expression" priority="129" dxfId="0" stopIfTrue="1">
      <formula>$L154=1</formula>
    </cfRule>
  </conditionalFormatting>
  <conditionalFormatting sqref="C161:C162">
    <cfRule type="expression" priority="128" dxfId="0" stopIfTrue="1">
      <formula>$L161=1</formula>
    </cfRule>
  </conditionalFormatting>
  <conditionalFormatting sqref="C163">
    <cfRule type="expression" priority="127" dxfId="0" stopIfTrue="1">
      <formula>$L163=1</formula>
    </cfRule>
  </conditionalFormatting>
  <conditionalFormatting sqref="C166">
    <cfRule type="expression" priority="126" dxfId="0" stopIfTrue="1">
      <formula>$L166=1</formula>
    </cfRule>
  </conditionalFormatting>
  <conditionalFormatting sqref="C167">
    <cfRule type="expression" priority="124" dxfId="0" stopIfTrue="1">
      <formula>$L167=1</formula>
    </cfRule>
  </conditionalFormatting>
  <conditionalFormatting sqref="C168">
    <cfRule type="expression" priority="122" dxfId="0" stopIfTrue="1">
      <formula>$L168=1</formula>
    </cfRule>
  </conditionalFormatting>
  <conditionalFormatting sqref="C169">
    <cfRule type="expression" priority="120" dxfId="0" stopIfTrue="1">
      <formula>$L169=1</formula>
    </cfRule>
  </conditionalFormatting>
  <conditionalFormatting sqref="C170">
    <cfRule type="expression" priority="119" dxfId="0" stopIfTrue="1">
      <formula>$L170=1</formula>
    </cfRule>
  </conditionalFormatting>
  <conditionalFormatting sqref="C171">
    <cfRule type="expression" priority="117" dxfId="0" stopIfTrue="1">
      <formula>$L171=1</formula>
    </cfRule>
  </conditionalFormatting>
  <conditionalFormatting sqref="C172">
    <cfRule type="expression" priority="116" dxfId="0" stopIfTrue="1">
      <formula>$L172=1</formula>
    </cfRule>
  </conditionalFormatting>
  <conditionalFormatting sqref="C173">
    <cfRule type="expression" priority="115" dxfId="0" stopIfTrue="1">
      <formula>$L173=1</formula>
    </cfRule>
  </conditionalFormatting>
  <conditionalFormatting sqref="C174">
    <cfRule type="expression" priority="114" dxfId="0" stopIfTrue="1">
      <formula>$L174=1</formula>
    </cfRule>
  </conditionalFormatting>
  <conditionalFormatting sqref="C175">
    <cfRule type="expression" priority="112" dxfId="0" stopIfTrue="1">
      <formula>$L175=1</formula>
    </cfRule>
  </conditionalFormatting>
  <conditionalFormatting sqref="C176">
    <cfRule type="expression" priority="111" dxfId="0" stopIfTrue="1">
      <formula>$L176=1</formula>
    </cfRule>
  </conditionalFormatting>
  <conditionalFormatting sqref="C177">
    <cfRule type="expression" priority="110" dxfId="0" stopIfTrue="1">
      <formula>$L177=1</formula>
    </cfRule>
  </conditionalFormatting>
  <conditionalFormatting sqref="C178">
    <cfRule type="expression" priority="109" dxfId="0" stopIfTrue="1">
      <formula>$L178=1</formula>
    </cfRule>
  </conditionalFormatting>
  <conditionalFormatting sqref="C179">
    <cfRule type="expression" priority="108" dxfId="0" stopIfTrue="1">
      <formula>$L179=1</formula>
    </cfRule>
  </conditionalFormatting>
  <conditionalFormatting sqref="C180">
    <cfRule type="expression" priority="107" dxfId="0" stopIfTrue="1">
      <formula>$L180=1</formula>
    </cfRule>
  </conditionalFormatting>
  <conditionalFormatting sqref="C181">
    <cfRule type="expression" priority="106" dxfId="0" stopIfTrue="1">
      <formula>$L181=1</formula>
    </cfRule>
  </conditionalFormatting>
  <conditionalFormatting sqref="C182">
    <cfRule type="expression" priority="105" dxfId="0" stopIfTrue="1">
      <formula>$L182=1</formula>
    </cfRule>
  </conditionalFormatting>
  <conditionalFormatting sqref="C183">
    <cfRule type="expression" priority="104" dxfId="0" stopIfTrue="1">
      <formula>$L183=1</formula>
    </cfRule>
  </conditionalFormatting>
  <conditionalFormatting sqref="C184">
    <cfRule type="expression" priority="103" dxfId="0" stopIfTrue="1">
      <formula>$L184=1</formula>
    </cfRule>
  </conditionalFormatting>
  <conditionalFormatting sqref="C185">
    <cfRule type="expression" priority="102" dxfId="0" stopIfTrue="1">
      <formula>$L185=1</formula>
    </cfRule>
  </conditionalFormatting>
  <conditionalFormatting sqref="C186">
    <cfRule type="expression" priority="101" dxfId="0" stopIfTrue="1">
      <formula>$L186=1</formula>
    </cfRule>
  </conditionalFormatting>
  <conditionalFormatting sqref="C187">
    <cfRule type="expression" priority="100" dxfId="0" stopIfTrue="1">
      <formula>$L187=1</formula>
    </cfRule>
  </conditionalFormatting>
  <conditionalFormatting sqref="C190">
    <cfRule type="expression" priority="99" dxfId="0" stopIfTrue="1">
      <formula>$L190=1</formula>
    </cfRule>
  </conditionalFormatting>
  <conditionalFormatting sqref="C188">
    <cfRule type="expression" priority="98" dxfId="0" stopIfTrue="1">
      <formula>$L188=1</formula>
    </cfRule>
  </conditionalFormatting>
  <conditionalFormatting sqref="C193">
    <cfRule type="expression" priority="97" dxfId="0" stopIfTrue="1">
      <formula>$L193=1</formula>
    </cfRule>
  </conditionalFormatting>
  <conditionalFormatting sqref="C194">
    <cfRule type="expression" priority="96" dxfId="0" stopIfTrue="1">
      <formula>$L194=1</formula>
    </cfRule>
  </conditionalFormatting>
  <conditionalFormatting sqref="C195">
    <cfRule type="expression" priority="95" dxfId="0" stopIfTrue="1">
      <formula>$L195=1</formula>
    </cfRule>
  </conditionalFormatting>
  <conditionalFormatting sqref="C196:C197">
    <cfRule type="expression" priority="94" dxfId="0" stopIfTrue="1">
      <formula>$L196=1</formula>
    </cfRule>
  </conditionalFormatting>
  <conditionalFormatting sqref="C198:C199">
    <cfRule type="expression" priority="93" dxfId="0" stopIfTrue="1">
      <formula>$L198=1</formula>
    </cfRule>
  </conditionalFormatting>
  <conditionalFormatting sqref="C200">
    <cfRule type="expression" priority="92" dxfId="0" stopIfTrue="1">
      <formula>$L200=1</formula>
    </cfRule>
  </conditionalFormatting>
  <conditionalFormatting sqref="C201">
    <cfRule type="expression" priority="91" dxfId="0" stopIfTrue="1">
      <formula>$L201=1</formula>
    </cfRule>
  </conditionalFormatting>
  <conditionalFormatting sqref="C202">
    <cfRule type="expression" priority="90" dxfId="0" stopIfTrue="1">
      <formula>$L202=1</formula>
    </cfRule>
  </conditionalFormatting>
  <conditionalFormatting sqref="C203">
    <cfRule type="expression" priority="89" dxfId="0" stopIfTrue="1">
      <formula>$L203=1</formula>
    </cfRule>
  </conditionalFormatting>
  <conditionalFormatting sqref="C204">
    <cfRule type="expression" priority="88" dxfId="0" stopIfTrue="1">
      <formula>$L204=1</formula>
    </cfRule>
  </conditionalFormatting>
  <conditionalFormatting sqref="C205:C208">
    <cfRule type="expression" priority="87" dxfId="0" stopIfTrue="1">
      <formula>$L205=1</formula>
    </cfRule>
  </conditionalFormatting>
  <conditionalFormatting sqref="C209">
    <cfRule type="expression" priority="86" dxfId="0" stopIfTrue="1">
      <formula>$L209=1</formula>
    </cfRule>
  </conditionalFormatting>
  <conditionalFormatting sqref="C210">
    <cfRule type="expression" priority="85" dxfId="0" stopIfTrue="1">
      <formula>$L210=1</formula>
    </cfRule>
  </conditionalFormatting>
  <conditionalFormatting sqref="C211">
    <cfRule type="expression" priority="84" dxfId="0" stopIfTrue="1">
      <formula>$L211=1</formula>
    </cfRule>
  </conditionalFormatting>
  <conditionalFormatting sqref="C212">
    <cfRule type="expression" priority="83" dxfId="0" stopIfTrue="1">
      <formula>$L212=1</formula>
    </cfRule>
  </conditionalFormatting>
  <conditionalFormatting sqref="C213">
    <cfRule type="expression" priority="82" dxfId="0" stopIfTrue="1">
      <formula>$L213=1</formula>
    </cfRule>
  </conditionalFormatting>
  <conditionalFormatting sqref="C214">
    <cfRule type="expression" priority="81" dxfId="0" stopIfTrue="1">
      <formula>$L214=1</formula>
    </cfRule>
  </conditionalFormatting>
  <conditionalFormatting sqref="C215">
    <cfRule type="expression" priority="79" dxfId="0" stopIfTrue="1">
      <formula>$L215=1</formula>
    </cfRule>
  </conditionalFormatting>
  <conditionalFormatting sqref="C216">
    <cfRule type="expression" priority="77" dxfId="0" stopIfTrue="1">
      <formula>$L216=1</formula>
    </cfRule>
  </conditionalFormatting>
  <conditionalFormatting sqref="C218">
    <cfRule type="expression" priority="76" dxfId="0" stopIfTrue="1">
      <formula>$L218=1</formula>
    </cfRule>
  </conditionalFormatting>
  <conditionalFormatting sqref="C217">
    <cfRule type="expression" priority="75" dxfId="0" stopIfTrue="1">
      <formula>$L217=1</formula>
    </cfRule>
  </conditionalFormatting>
  <conditionalFormatting sqref="C219">
    <cfRule type="expression" priority="74" dxfId="0" stopIfTrue="1">
      <formula>$L219=1</formula>
    </cfRule>
  </conditionalFormatting>
  <conditionalFormatting sqref="C220">
    <cfRule type="expression" priority="73" dxfId="0" stopIfTrue="1">
      <formula>$L220=1</formula>
    </cfRule>
  </conditionalFormatting>
  <conditionalFormatting sqref="C221:C223">
    <cfRule type="expression" priority="72" dxfId="0" stopIfTrue="1">
      <formula>$L221=1</formula>
    </cfRule>
  </conditionalFormatting>
  <conditionalFormatting sqref="C224">
    <cfRule type="expression" priority="71" dxfId="0" stopIfTrue="1">
      <formula>$L224=1</formula>
    </cfRule>
  </conditionalFormatting>
  <conditionalFormatting sqref="C225">
    <cfRule type="expression" priority="70" dxfId="0" stopIfTrue="1">
      <formula>$L225=1</formula>
    </cfRule>
  </conditionalFormatting>
  <conditionalFormatting sqref="C226">
    <cfRule type="expression" priority="69" dxfId="0" stopIfTrue="1">
      <formula>$L226=1</formula>
    </cfRule>
  </conditionalFormatting>
  <conditionalFormatting sqref="C227">
    <cfRule type="expression" priority="68" dxfId="0" stopIfTrue="1">
      <formula>$L227=1</formula>
    </cfRule>
  </conditionalFormatting>
  <conditionalFormatting sqref="C228">
    <cfRule type="expression" priority="66" dxfId="0" stopIfTrue="1">
      <formula>$L228=1</formula>
    </cfRule>
  </conditionalFormatting>
  <conditionalFormatting sqref="C229">
    <cfRule type="expression" priority="64" dxfId="0" stopIfTrue="1">
      <formula>$L229=1</formula>
    </cfRule>
  </conditionalFormatting>
  <conditionalFormatting sqref="C230">
    <cfRule type="expression" priority="63" dxfId="0" stopIfTrue="1">
      <formula>$L230=1</formula>
    </cfRule>
  </conditionalFormatting>
  <conditionalFormatting sqref="C231">
    <cfRule type="expression" priority="62" dxfId="0" stopIfTrue="1">
      <formula>$L231=1</formula>
    </cfRule>
  </conditionalFormatting>
  <conditionalFormatting sqref="C232">
    <cfRule type="expression" priority="61" dxfId="0" stopIfTrue="1">
      <formula>$L232=1</formula>
    </cfRule>
  </conditionalFormatting>
  <conditionalFormatting sqref="C233:C234">
    <cfRule type="expression" priority="60" dxfId="0" stopIfTrue="1">
      <formula>$L233=1</formula>
    </cfRule>
  </conditionalFormatting>
  <conditionalFormatting sqref="C235">
    <cfRule type="expression" priority="59" dxfId="0" stopIfTrue="1">
      <formula>$L235=1</formula>
    </cfRule>
  </conditionalFormatting>
  <conditionalFormatting sqref="F13">
    <cfRule type="expression" priority="58" dxfId="0" stopIfTrue="1">
      <formula>$L13=1</formula>
    </cfRule>
  </conditionalFormatting>
  <conditionalFormatting sqref="F14">
    <cfRule type="expression" priority="57" dxfId="0" stopIfTrue="1">
      <formula>$L14=1</formula>
    </cfRule>
  </conditionalFormatting>
  <conditionalFormatting sqref="F24">
    <cfRule type="expression" priority="56" dxfId="0" stopIfTrue="1">
      <formula>$L24=1</formula>
    </cfRule>
  </conditionalFormatting>
  <conditionalFormatting sqref="F25">
    <cfRule type="expression" priority="55" dxfId="0" stopIfTrue="1">
      <formula>$L25=1</formula>
    </cfRule>
  </conditionalFormatting>
  <conditionalFormatting sqref="F27">
    <cfRule type="expression" priority="54" dxfId="0" stopIfTrue="1">
      <formula>$L27=1</formula>
    </cfRule>
  </conditionalFormatting>
  <conditionalFormatting sqref="F34">
    <cfRule type="expression" priority="53" dxfId="0" stopIfTrue="1">
      <formula>$L34=1</formula>
    </cfRule>
  </conditionalFormatting>
  <conditionalFormatting sqref="F35">
    <cfRule type="expression" priority="52" dxfId="0" stopIfTrue="1">
      <formula>$L35=1</formula>
    </cfRule>
  </conditionalFormatting>
  <conditionalFormatting sqref="E45:K45">
    <cfRule type="cellIs" priority="51" dxfId="13" operator="equal" stopIfTrue="1">
      <formula>0</formula>
    </cfRule>
  </conditionalFormatting>
  <conditionalFormatting sqref="E58:K58">
    <cfRule type="cellIs" priority="50" dxfId="13" operator="equal" stopIfTrue="1">
      <formula>0</formula>
    </cfRule>
  </conditionalFormatting>
  <conditionalFormatting sqref="E63:K63">
    <cfRule type="cellIs" priority="49" dxfId="13" operator="equal" stopIfTrue="1">
      <formula>0</formula>
    </cfRule>
  </conditionalFormatting>
  <conditionalFormatting sqref="E96:K96">
    <cfRule type="cellIs" priority="48" dxfId="13" operator="equal" stopIfTrue="1">
      <formula>0</formula>
    </cfRule>
  </conditionalFormatting>
  <conditionalFormatting sqref="E116:K116">
    <cfRule type="cellIs" priority="47" dxfId="13" operator="equal" stopIfTrue="1">
      <formula>0</formula>
    </cfRule>
  </conditionalFormatting>
  <conditionalFormatting sqref="E164:I164">
    <cfRule type="cellIs" priority="46" dxfId="13" operator="equal" stopIfTrue="1">
      <formula>0</formula>
    </cfRule>
  </conditionalFormatting>
  <conditionalFormatting sqref="E236:F236">
    <cfRule type="cellIs" priority="45" dxfId="13" operator="equal" stopIfTrue="1">
      <formula>0</formula>
    </cfRule>
  </conditionalFormatting>
  <conditionalFormatting sqref="G13">
    <cfRule type="expression" priority="13" dxfId="0" stopIfTrue="1">
      <formula>$L13=1</formula>
    </cfRule>
  </conditionalFormatting>
  <conditionalFormatting sqref="G14:G21">
    <cfRule type="expression" priority="12" dxfId="0" stopIfTrue="1">
      <formula>$L14=1</formula>
    </cfRule>
  </conditionalFormatting>
  <conditionalFormatting sqref="G24:G27">
    <cfRule type="expression" priority="11" dxfId="0" stopIfTrue="1">
      <formula>$L24=1</formula>
    </cfRule>
  </conditionalFormatting>
  <conditionalFormatting sqref="G30:G35">
    <cfRule type="expression" priority="10" dxfId="0" stopIfTrue="1">
      <formula>$L30=1</formula>
    </cfRule>
  </conditionalFormatting>
  <conditionalFormatting sqref="G38:G44">
    <cfRule type="expression" priority="9" dxfId="0" stopIfTrue="1">
      <formula>$L38=1</formula>
    </cfRule>
  </conditionalFormatting>
  <conditionalFormatting sqref="G47:G52">
    <cfRule type="expression" priority="8" dxfId="0" stopIfTrue="1">
      <formula>$L47=1</formula>
    </cfRule>
  </conditionalFormatting>
  <conditionalFormatting sqref="G55">
    <cfRule type="expression" priority="7" dxfId="0" stopIfTrue="1">
      <formula>$L55=1</formula>
    </cfRule>
  </conditionalFormatting>
  <conditionalFormatting sqref="G57">
    <cfRule type="expression" priority="6" dxfId="0" stopIfTrue="1">
      <formula>$L57=1</formula>
    </cfRule>
  </conditionalFormatting>
  <conditionalFormatting sqref="G60:G62">
    <cfRule type="expression" priority="5" dxfId="0" stopIfTrue="1">
      <formula>$L60=1</formula>
    </cfRule>
  </conditionalFormatting>
  <conditionalFormatting sqref="G66:G95">
    <cfRule type="expression" priority="4" dxfId="0" stopIfTrue="1">
      <formula>$L66=1</formula>
    </cfRule>
  </conditionalFormatting>
  <conditionalFormatting sqref="G99:G115">
    <cfRule type="expression" priority="3" dxfId="0" stopIfTrue="1">
      <formula>$L99=1</formula>
    </cfRule>
  </conditionalFormatting>
  <conditionalFormatting sqref="G119:G163">
    <cfRule type="expression" priority="2" dxfId="0" stopIfTrue="1">
      <formula>$L119=1</formula>
    </cfRule>
  </conditionalFormatting>
  <conditionalFormatting sqref="G167:G236">
    <cfRule type="expression" priority="1" dxfId="0" stopIfTrue="1">
      <formula>$L167=1</formula>
    </cfRule>
  </conditionalFormatting>
  <printOptions/>
  <pageMargins left="0.5905511811023623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</cp:lastModifiedBy>
  <cp:lastPrinted>2013-10-08T19:04:36Z</cp:lastPrinted>
  <dcterms:created xsi:type="dcterms:W3CDTF">2009-07-02T17:29:30Z</dcterms:created>
  <dcterms:modified xsi:type="dcterms:W3CDTF">2013-10-08T19:28:03Z</dcterms:modified>
  <cp:category/>
  <cp:version/>
  <cp:contentType/>
  <cp:contentStatus/>
</cp:coreProperties>
</file>