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<sst xmlns="http://schemas.openxmlformats.org/spreadsheetml/2006/main" count="351" uniqueCount="258">
  <si>
    <t>ITEM</t>
  </si>
  <si>
    <t>UNID.</t>
  </si>
  <si>
    <t>QUANT.</t>
  </si>
  <si>
    <t>PR. UNIT.(R$)</t>
  </si>
  <si>
    <t>1.0</t>
  </si>
  <si>
    <t>1.1</t>
  </si>
  <si>
    <t>Subtotal item 1.0</t>
  </si>
  <si>
    <t>m³</t>
  </si>
  <si>
    <t>2.0</t>
  </si>
  <si>
    <t>2.1</t>
  </si>
  <si>
    <t>m²</t>
  </si>
  <si>
    <t>4.0</t>
  </si>
  <si>
    <t>4.1</t>
  </si>
  <si>
    <t>m</t>
  </si>
  <si>
    <t>BDI adotado</t>
  </si>
  <si>
    <t>PLANILHA ORÇAMENTÁRIA</t>
  </si>
  <si>
    <t>3.0</t>
  </si>
  <si>
    <t>3.1</t>
  </si>
  <si>
    <t>3.2</t>
  </si>
  <si>
    <t>4.2</t>
  </si>
  <si>
    <t>4.3</t>
  </si>
  <si>
    <t>VALOR</t>
  </si>
  <si>
    <t>Total</t>
  </si>
  <si>
    <t>kg</t>
  </si>
  <si>
    <t>SINAPI</t>
  </si>
  <si>
    <t>Código</t>
  </si>
  <si>
    <t>Rua Chile</t>
  </si>
  <si>
    <t>Itatiba do Sul/RS</t>
  </si>
  <si>
    <t>1.2</t>
  </si>
  <si>
    <t>2.2</t>
  </si>
  <si>
    <t>3.3</t>
  </si>
  <si>
    <t>4.4</t>
  </si>
  <si>
    <t>4.5</t>
  </si>
  <si>
    <t>4.6</t>
  </si>
  <si>
    <t>4.7</t>
  </si>
  <si>
    <t>4.8</t>
  </si>
  <si>
    <t>5.0</t>
  </si>
  <si>
    <t>5.1</t>
  </si>
  <si>
    <t>5.2</t>
  </si>
  <si>
    <t>SOLEIRA DE GRANITO-PORTAS</t>
  </si>
  <si>
    <t>PEITORIL DE GRANITO (JANELAS)</t>
  </si>
  <si>
    <t>74070/003</t>
  </si>
  <si>
    <t>FECHADURA DE EMBUTIR COMPLETA, PARA PORTAS INTERNAS, PADRAO DE ACABAME NTO POPULAR</t>
  </si>
  <si>
    <t>UNID</t>
  </si>
  <si>
    <t>9.0</t>
  </si>
  <si>
    <t>INSTALAÇÕES ELÉTRICAS</t>
  </si>
  <si>
    <r>
      <t>Obra</t>
    </r>
    <r>
      <rPr>
        <sz val="8"/>
        <rFont val="Calibri"/>
        <family val="2"/>
      </rPr>
      <t>:</t>
    </r>
  </si>
  <si>
    <r>
      <t>End</t>
    </r>
    <r>
      <rPr>
        <sz val="8"/>
        <rFont val="Calibri"/>
        <family val="2"/>
      </rPr>
      <t>:</t>
    </r>
  </si>
  <si>
    <t>9.3</t>
  </si>
  <si>
    <t>ARANDELA TIPO TARTARUGA COM LÂMPADA ELETRÔNICA 16 W - COMPLETA</t>
  </si>
  <si>
    <t>RELÉ FOTOELÉTRICO</t>
  </si>
  <si>
    <t>PLACA DE SAÍDA DE FIO COM FURO CENTRAL EM CX 4"X2" PARA PONTO DE CHUVEIRO OU AQUECEDOR</t>
  </si>
  <si>
    <t>BLOCO AUTÔNOMO PARA ILUMINAÇÃO DE EMERGÊNCIA E INDICAÇÃO DE SAÍDA</t>
  </si>
  <si>
    <t>74131/004</t>
  </si>
  <si>
    <t>QUADRO DE DISTRIBUICAO DE ENERGIA DE EMBUTIR, EM CHAPA METALICA, PARA 18 DISJUNTORES TERMOMAGNETICOS MONOPOLARES, COM BARRAMENTO TRIFASICO E NEUTRO, FORNECIMENTO E INSTALACAO</t>
  </si>
  <si>
    <t>74130/005</t>
  </si>
  <si>
    <t>DISJUNTOR TERMOMAGNETICO TRIPOLAR PADRAO NEMA (AMERICANO) 60 A 100A 24 0V, FORNECIMENTO E INSTALACAO</t>
  </si>
  <si>
    <t>PARA RAIO TIPO VCL 174 C 45 KA</t>
  </si>
  <si>
    <t>74130/001</t>
  </si>
  <si>
    <t>DISJUNTOR TERMOMAGNETICO MONOPOLAR PADRAO NEMA (AMERICANO) 10 A 30A</t>
  </si>
  <si>
    <t>74130/002</t>
  </si>
  <si>
    <t>74130/003</t>
  </si>
  <si>
    <t>DISJUNTOR TERMOMAGNETICO MONOPOLAR PADRAO NEMA (AMERICANO) 35 A 50A</t>
  </si>
  <si>
    <t>DISJUNTOR TERMOMAGNETICO BIPOLAR PADRAO NEMA (AMERICANO) 10 A 50A</t>
  </si>
  <si>
    <t>INSTALAÇÕES HIDRÁULICAS</t>
  </si>
  <si>
    <t>73947/012</t>
  </si>
  <si>
    <t>PORTA SABONETE LÍQUIDO</t>
  </si>
  <si>
    <t>PORTA TOALHA DE PAPEL</t>
  </si>
  <si>
    <t xml:space="preserve">M </t>
  </si>
  <si>
    <t>BARRA DE APOIO PARA DEFICIENTE EM AÇO INOX</t>
  </si>
  <si>
    <t>CHUVEIRO ELÉTRICO COMUM TIPO DUCHA</t>
  </si>
  <si>
    <t>74176/001</t>
  </si>
  <si>
    <t>REGISTRO GAVETA 3/4" COM CANOPLA ACABAMENTO CROMADO SIMPLES</t>
  </si>
  <si>
    <t>CAIXA SIFONADA PVC COM GRELHA</t>
  </si>
  <si>
    <t>M</t>
  </si>
  <si>
    <t>TOTAL</t>
  </si>
  <si>
    <t>Subtotal item 9.0</t>
  </si>
  <si>
    <t xml:space="preserve">          Marlei Salete Ogrodowski</t>
  </si>
  <si>
    <t xml:space="preserve">            Responsável Técnica</t>
  </si>
  <si>
    <t>REFORMA HOSPITAL MUNICIPAL SÃO ROQUE</t>
  </si>
  <si>
    <t>DESCRIÇÃO DO INSUMO</t>
  </si>
  <si>
    <t>UNITÁRIO</t>
  </si>
  <si>
    <t>UNITÁRIO + BDI</t>
  </si>
  <si>
    <t>KG</t>
  </si>
  <si>
    <t>ACO CA-50 1/2" (12,70 MM)</t>
  </si>
  <si>
    <t>ACO CA-50 3/8" (9,52 MM)</t>
  </si>
  <si>
    <t>ACO CA-50 5/16" (7,94 MM)</t>
  </si>
  <si>
    <t>ARAME PRETO RECOZIDO, PARA ARMACAO DE FERRAGEM, N. 18, D = 1,25 MM (0,01 KGM)</t>
  </si>
  <si>
    <t>ACO CA-60 - 4,2MM</t>
  </si>
  <si>
    <t>CIMENTO PORTLAND COMPOSTO CP II-32</t>
  </si>
  <si>
    <t>50KG</t>
  </si>
  <si>
    <t>TABUA MADEIRA 2A QUALIDADE 2,5 X 30,0CM (1 X 12") NAO APARELHADA</t>
  </si>
  <si>
    <t>LAJE PRE-MOLDADA DE PISO CONV. SOBRECARGA 200KG/M2 VAO ATE 4,50M</t>
  </si>
  <si>
    <t>PREGO POLIDO COM CABECA 18 X 30</t>
  </si>
  <si>
    <t>PREGO POLIDO COM CABECA 17 X 27</t>
  </si>
  <si>
    <t>PREGO DE ACO 15 X 15 C/ CABECA</t>
  </si>
  <si>
    <t>CAL HIDRATADA, DE 1A. QUALIDADE, PARA ARGAMASSA</t>
  </si>
  <si>
    <t xml:space="preserve">FORRO DE PVC EM REGUA DE 100 MM </t>
  </si>
  <si>
    <t>RODAFORRO EM PVC</t>
  </si>
  <si>
    <t>SARRAFO CEDRINHO 2,5x5 cm (madeiramento forro)</t>
  </si>
  <si>
    <t>Mercado</t>
  </si>
  <si>
    <t xml:space="preserve">MASSA PARA REJUNTE DE PISO/PAREDE </t>
  </si>
  <si>
    <t>MATERIAL BRUTO</t>
  </si>
  <si>
    <t>REVESTIMENTO DE PISO E PAREDE INTERNO</t>
  </si>
  <si>
    <t>FORRO</t>
  </si>
  <si>
    <t>ESCORAS DE EUCALIPTO</t>
  </si>
  <si>
    <t>TABUA MADEIRA 2A QUALIDADE 2,5 X 20,0CM (1 X 8") NAO APARELHADA</t>
  </si>
  <si>
    <t>ESQUADRIAS EXTERNAS</t>
  </si>
  <si>
    <t>LISTELOS CERAMICOS (2 cm) - COLORIDO</t>
  </si>
  <si>
    <t>CERAMICA ESMALTADA EXTRA OU 1A QUAL. P/ PISO PEI-5 -  PADRAO MEDIO COR BRANCA OU BEGE</t>
  </si>
  <si>
    <t>73838/001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</si>
  <si>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</si>
  <si>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</si>
  <si>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</si>
  <si>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</si>
  <si>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</si>
  <si>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</si>
  <si>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</si>
  <si>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</si>
  <si>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</si>
  <si>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</si>
  <si>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</si>
  <si>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</si>
  <si>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</si>
  <si>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</si>
  <si>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</si>
  <si>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</si>
  <si>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JANELA EM VIDRO TEMPERADO FUME 8 mm (2 folhas) com telas contra insetos(1,15x1,75)m</t>
  </si>
  <si>
    <t>JANELA EM VIDRO TEMPERADO FUME 8 mm (2 folhas) com telas contra insetos(1,35x1,77)m</t>
  </si>
  <si>
    <t>JANELA EM VIDRO TEMPERADO FUME 8 mm (4 folhas) com telas contra insetos(2,00x1,80)m</t>
  </si>
  <si>
    <t>JANELA EM VIDRO TEMPERADO FUME 8 mm (4 folhas) com telas contra insetos(2,60x1,80)m</t>
  </si>
  <si>
    <t>JANELA EM VIDRO TEMPERADO FUME 8 mm (4 folhas) com telas contra insetos(2,95x1,80)m</t>
  </si>
  <si>
    <t>JANELA EM VIDRO TEMPERADO FUME 8 mm (2 folhas) com telas contra insetos(0,80x1,15)m</t>
  </si>
  <si>
    <t>JANELA EM VIDRO TEMPERADO FUME 8 mm (2 folhas) com telas contra insetos(0,90x1,75)m</t>
  </si>
  <si>
    <t>JANELA EM VIDRO TEMPERADO FUME 8 mm (2 folhas) com telas contra insetos(0,750x1,15)m</t>
  </si>
  <si>
    <t xml:space="preserve"> VIDRO TEMPERADO FUME 8 mm (FIXO) (0,50x1,10)m</t>
  </si>
  <si>
    <t>PORTA DE VIDRO TEMPERADO, (1,35X2,70)m, ESPESSURA 10MM, INCLUSIVE ACESSÓRIOS</t>
  </si>
  <si>
    <t>PORTA DE VIDRO TEMPERADO, (1,60X2,70)m, ESPESSURA 10MM, INCLUSIVE ACESSÓRIOS</t>
  </si>
  <si>
    <t>unid.</t>
  </si>
  <si>
    <t>ESQUADRIAS INTERNAS</t>
  </si>
  <si>
    <t>73910/005 73905/001</t>
  </si>
  <si>
    <t>PORTA DE MADEIRA COMPENSADA LISA PARA PINTURA, 80X210X3,5CM, INCLUSO ADUELA 2A, ALIZAR 2A E DOBRADICAS+BANDEIRA (conferir medidas no local)</t>
  </si>
  <si>
    <t>PORTA DE MADEIRA COMPENSADA LISA PARA PINTURA, 70X210X3,5CM, INCLUSO ADUELA 2A, ALIZAR 2A E DOBRADICAS+BANDEIRA (conferir medidas no local)</t>
  </si>
  <si>
    <t>73910/003 73905/001</t>
  </si>
  <si>
    <t>73910/008</t>
  </si>
  <si>
    <t>PORTA DE MADEIRA COMPENSADA LISA PARA PINTURA, 120X210X3,5CM, 2 FOLHAS, INCLUSO ADUELA 2A, ALIZAR 2A E DOBRADICAS</t>
  </si>
  <si>
    <t>5.3</t>
  </si>
  <si>
    <t>1.19</t>
  </si>
  <si>
    <t>mil</t>
  </si>
  <si>
    <t>5.4</t>
  </si>
  <si>
    <t>ADITIVO IMPERMEABILIZANTE PARA CONCRETO E ARGAMASSA</t>
  </si>
  <si>
    <t>BLOCO CERAMICO VEDAÇÃO 6 FUROS - 9 X 14 X 19 CM (TIJOLOS)</t>
  </si>
  <si>
    <t>4.9</t>
  </si>
  <si>
    <t>4.10</t>
  </si>
  <si>
    <t>4.11</t>
  </si>
  <si>
    <t>4.12</t>
  </si>
  <si>
    <t>4.13</t>
  </si>
  <si>
    <t>6.0</t>
  </si>
  <si>
    <t>6.1</t>
  </si>
  <si>
    <t>6.2</t>
  </si>
  <si>
    <t>7.0</t>
  </si>
  <si>
    <t>7.1</t>
  </si>
  <si>
    <t>7.2</t>
  </si>
  <si>
    <t>7.3</t>
  </si>
  <si>
    <t>7.4</t>
  </si>
  <si>
    <t>Subtotal item 2.0</t>
  </si>
  <si>
    <t>Subtotal item 3.0</t>
  </si>
  <si>
    <t>Subtotal item 4.0</t>
  </si>
  <si>
    <t>Subtotal item 5.0</t>
  </si>
  <si>
    <t>INTERRUPTOR SIMPLES EMBUTIR 10A/250V C/PLACA</t>
  </si>
  <si>
    <t>CONJUNTO EMBUTIR 1 INTERRUPTOR SIMPLES 1 TOMADA 2P UNIVERSAL 10A/250V C/ PLACA</t>
  </si>
  <si>
    <t>CONJUNTO EMBUTIR 2 INTERRUPTORES SIMPLES 1 INTERRUPTOR PARALELO 10A/250V C/ PLACA</t>
  </si>
  <si>
    <t>CONJUNTO EMBUTIR 2 INTERRUPTORES SIMPLES 1 TOMADA 2P UNIVERSAL 10A/250V C/ PLACA</t>
  </si>
  <si>
    <t>CABO DE COBRE ISOLAMENTO ANTI-CHAMA 0,6/1KV 2,5MM2 (1 CONDUTOR)</t>
  </si>
  <si>
    <t>CABO DE COBRE ISOLAMENTO ANTI-CHAMA 0,6/1KV 4MM2 (1 CONDUTOR)</t>
  </si>
  <si>
    <t>CABO DE COBRE ISOLAMENTO ANTI-CHAMA 0,6/1KV 6MM2 (1 CONDUTOR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</si>
  <si>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</si>
  <si>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</si>
  <si>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</si>
  <si>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</si>
  <si>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</si>
  <si>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</si>
  <si>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</si>
  <si>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</si>
  <si>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</si>
  <si>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</si>
  <si>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</si>
  <si>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</si>
  <si>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</si>
  <si>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</si>
  <si>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</si>
  <si>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</si>
  <si>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VASO SANITARIO SIFONADO C/CAIXA ACOPLADA LOUCA BRANCA - PADRAO MEDIO</t>
  </si>
  <si>
    <t>CONJUNTO LIGACAO PLASTICA P/ VASO SANITARIO (ESPUDE + TUBO + CANOPLA)</t>
  </si>
  <si>
    <t>VEDACAO PVC 100 MM PARA SAIDA VASO SANITARIO</t>
  </si>
  <si>
    <t>ASSENTO SANITARIO DE PLASTICO, TIPO CONVENCIONAL</t>
  </si>
  <si>
    <t>LAVATORIO LOUCA BRANCA C/ COLUNA MEDINDO 45 X 55CM OU EQUIV - PADRAO MED</t>
  </si>
  <si>
    <t>SIFAO FLEXIVEL P/ PIA E LAVATORIO 3/4" X 1 1/2"</t>
  </si>
  <si>
    <t>TORNEIRA CROMADA 1/2" OU 3/4" REF 1193 P/ LAVATORIO - PADRAO POPULAR</t>
  </si>
  <si>
    <t>REGISTRO GAVETA 1/2" REF 1509-C - C/ CANOPLA ACAB CROMADO SIMPLES</t>
  </si>
  <si>
    <t>TUBO DE PVC SOLDAVEL, DN = 20 MM (NBR-5648)</t>
  </si>
  <si>
    <t>TUBO PVC SERIE NORMAL - ESGOTO PREDIAL DN 100MM - NBR 5688</t>
  </si>
  <si>
    <t>TUBO PVC SERIE NORMAL - ESGOTO PREDIAL DN 50MM - NBR 5688</t>
  </si>
  <si>
    <t>Subtotal item 7.0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</si>
  <si>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</si>
  <si>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</si>
  <si>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</si>
  <si>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</si>
  <si>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</si>
  <si>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</si>
  <si>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</si>
  <si>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</si>
  <si>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</si>
  <si>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</si>
  <si>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</si>
  <si>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</si>
  <si>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</si>
  <si>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ADESIVO P/ PVC FRASCO C/ 175G</t>
  </si>
  <si>
    <t>UM</t>
  </si>
  <si>
    <t>7.18</t>
  </si>
  <si>
    <t>DIVERSOS</t>
  </si>
  <si>
    <t>8.0</t>
  </si>
  <si>
    <t>8.1</t>
  </si>
  <si>
    <t>8.3</t>
  </si>
  <si>
    <t>TINTA ESMALTE SINTETICO FOSCO</t>
  </si>
  <si>
    <t>TINTA TEXTURIZADA ACRILICA P/ PINTURA EXTERNA</t>
  </si>
  <si>
    <t>Subtotal item 8.0</t>
  </si>
  <si>
    <t>CERAMICA ESMALTADA EXTRA OU 1A QUAL. P/ PISO PEI-5 -  ANTIDERRAPANTE P/EXTERIOR</t>
  </si>
  <si>
    <t>Subtotal item 6.0</t>
  </si>
  <si>
    <t>AREIA FINA - POSTO JAZIDA / FORNECEDOR  + FRETE</t>
  </si>
  <si>
    <t>AREIA GROSSA - POSTO JAZIDA / FORNECEDOR + FRETE</t>
  </si>
  <si>
    <t>AREIA MEDIA - POSTO JAZIDA / FORNECEDOR + FRETE</t>
  </si>
  <si>
    <t>PEDRA BRITADA N. 2 - POSTO PEDREIRA / FORNECEDOR + FRETE</t>
  </si>
  <si>
    <t>br</t>
  </si>
  <si>
    <t>sc</t>
  </si>
  <si>
    <t>dz</t>
  </si>
  <si>
    <t>ARGAMASSA OU CIMENTO COLANTE EM PO P/ FIX. PECAS CERAMICAS parede</t>
  </si>
  <si>
    <t>ARGAMASSA OU CIMENTO COLANTE EM PO P/ FIX. PECAS CERAMICAS piso</t>
  </si>
  <si>
    <t>CERAMICA ESMALTADA EXTRA OU 1A QUAL. P/ PAREDE PEI-2 -  PADRAO MEDIO COR BRANCA OU BEGE</t>
  </si>
  <si>
    <t>LUMINARIA CALHA SOBREPOR EM CHAPA ACO C/ 2 LAMPADAS FLUORESCENTES 40W (COMPLETA, INCL REATOR PART RAPIDA E LAMPADAS</t>
  </si>
  <si>
    <t>PINTURA INTERNA E EXTERNA</t>
  </si>
  <si>
    <t>GUARDA-CORPO COM CORRIMAO EM TUBO DE ACO GALVANIZADO 1 1/2"</t>
  </si>
  <si>
    <t>3,6 LITROS</t>
  </si>
  <si>
    <t>8.5</t>
  </si>
  <si>
    <t>8.2</t>
  </si>
  <si>
    <t>8.6</t>
  </si>
  <si>
    <t>8.7</t>
  </si>
  <si>
    <t>18 Litros</t>
  </si>
  <si>
    <t>SELADOR ACRÍLICO PARA INTERIOR E EXTERIOR</t>
  </si>
  <si>
    <t>MASSA ACRILICA P/ PAREDES INTERIOR/EXTERIOR</t>
  </si>
  <si>
    <t>18  Litros</t>
  </si>
  <si>
    <t>TINTA ACRÍLICA PARA INTERIOR FOSCA BRANCA</t>
  </si>
  <si>
    <t>TINTA ACRÍLICA PARA EXTERIOR FOSCA BEGE</t>
  </si>
  <si>
    <t>Itatiba do Sul, 15 de janeiro de 2014.</t>
  </si>
  <si>
    <t>Adriana Kátia Tozzo</t>
  </si>
  <si>
    <t xml:space="preserve">  Prefeita Municipal</t>
  </si>
  <si>
    <t>4.14</t>
  </si>
  <si>
    <t>JANELA EM VIDRO TEMPERADO FUME 8 mm (4 folhas) com telas contra insetos(3,00x1,80)m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</si>
</sst>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b/>
      <sz val="8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justify"/>
    </xf>
    <xf numFmtId="4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3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vertical="justify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3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vertical="justify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49" fontId="23" fillId="34" borderId="16" xfId="0" applyNumberFormat="1" applyFont="1" applyFill="1" applyBorder="1" applyAlignment="1">
      <alignment horizontal="center" vertical="center"/>
    </xf>
    <xf numFmtId="49" fontId="23" fillId="34" borderId="17" xfId="0" applyNumberFormat="1" applyFont="1" applyFill="1" applyBorder="1" applyAlignment="1">
      <alignment horizontal="center" vertical="justify"/>
    </xf>
    <xf numFmtId="49" fontId="23" fillId="34" borderId="17" xfId="0" applyNumberFormat="1" applyFont="1" applyFill="1" applyBorder="1" applyAlignment="1">
      <alignment horizontal="center" vertical="center"/>
    </xf>
    <xf numFmtId="4" fontId="23" fillId="34" borderId="17" xfId="0" applyNumberFormat="1" applyFont="1" applyFill="1" applyBorder="1" applyAlignment="1">
      <alignment horizontal="center" vertical="center"/>
    </xf>
    <xf numFmtId="49" fontId="23" fillId="35" borderId="16" xfId="0" applyNumberFormat="1" applyFont="1" applyFill="1" applyBorder="1" applyAlignment="1">
      <alignment horizontal="center" vertical="center"/>
    </xf>
    <xf numFmtId="49" fontId="23" fillId="35" borderId="17" xfId="0" applyNumberFormat="1" applyFont="1" applyFill="1" applyBorder="1" applyAlignment="1">
      <alignment horizontal="center" vertical="justify"/>
    </xf>
    <xf numFmtId="49" fontId="23" fillId="35" borderId="17" xfId="0" applyNumberFormat="1" applyFont="1" applyFill="1" applyBorder="1" applyAlignment="1">
      <alignment horizontal="center" vertical="center"/>
    </xf>
    <xf numFmtId="4" fontId="23" fillId="35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/>
    </xf>
    <xf numFmtId="0" fontId="23" fillId="0" borderId="20" xfId="0" applyFont="1" applyFill="1" applyBorder="1" applyAlignment="1">
      <alignment horizontal="right" wrapText="1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left" vertical="center" wrapText="1"/>
      <protection/>
    </xf>
    <xf numFmtId="4" fontId="2" fillId="0" borderId="18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2" fillId="0" borderId="25" xfId="0" applyFont="1" applyBorder="1" applyAlignment="1">
      <alignment/>
    </xf>
    <xf numFmtId="4" fontId="23" fillId="34" borderId="26" xfId="0" applyNumberFormat="1" applyFont="1" applyFill="1" applyBorder="1" applyAlignment="1">
      <alignment horizontal="center" vertical="center"/>
    </xf>
    <xf numFmtId="4" fontId="23" fillId="35" borderId="2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4" fontId="5" fillId="0" borderId="28" xfId="0" applyNumberFormat="1" applyFont="1" applyBorder="1" applyAlignment="1">
      <alignment/>
    </xf>
    <xf numFmtId="0" fontId="46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9" fontId="5" fillId="0" borderId="14" xfId="0" applyNumberFormat="1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3" fillId="34" borderId="31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2" fillId="36" borderId="32" xfId="0" applyFont="1" applyFill="1" applyBorder="1" applyAlignment="1">
      <alignment/>
    </xf>
    <xf numFmtId="0" fontId="23" fillId="36" borderId="33" xfId="0" applyFont="1" applyFill="1" applyBorder="1" applyAlignment="1">
      <alignment horizontal="center"/>
    </xf>
    <xf numFmtId="0" fontId="23" fillId="36" borderId="33" xfId="0" applyFont="1" applyFill="1" applyBorder="1" applyAlignment="1">
      <alignment horizontal="center" vertical="justify"/>
    </xf>
    <xf numFmtId="0" fontId="23" fillId="36" borderId="34" xfId="0" applyFont="1" applyFill="1" applyBorder="1" applyAlignment="1">
      <alignment horizontal="center" vertical="justify"/>
    </xf>
    <xf numFmtId="4" fontId="23" fillId="0" borderId="11" xfId="0" applyNumberFormat="1" applyFont="1" applyBorder="1" applyAlignment="1">
      <alignment/>
    </xf>
    <xf numFmtId="0" fontId="2" fillId="0" borderId="27" xfId="0" applyFont="1" applyBorder="1" applyAlignment="1">
      <alignment horizontal="left" wrapText="1"/>
    </xf>
    <xf numFmtId="0" fontId="5" fillId="0" borderId="35" xfId="0" applyFont="1" applyBorder="1" applyAlignment="1">
      <alignment horizontal="center"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47" fillId="0" borderId="20" xfId="0" applyFont="1" applyFill="1" applyBorder="1" applyAlignment="1">
      <alignment horizontal="right" wrapText="1"/>
    </xf>
    <xf numFmtId="0" fontId="46" fillId="37" borderId="32" xfId="0" applyFont="1" applyFill="1" applyBorder="1" applyAlignment="1">
      <alignment/>
    </xf>
    <xf numFmtId="0" fontId="47" fillId="37" borderId="13" xfId="0" applyFont="1" applyFill="1" applyBorder="1" applyAlignment="1">
      <alignment horizontal="center"/>
    </xf>
    <xf numFmtId="0" fontId="48" fillId="0" borderId="37" xfId="0" applyFont="1" applyBorder="1" applyAlignment="1">
      <alignment/>
    </xf>
    <xf numFmtId="0" fontId="46" fillId="0" borderId="38" xfId="0" applyFont="1" applyBorder="1" applyAlignment="1">
      <alignment horizontal="center"/>
    </xf>
    <xf numFmtId="0" fontId="49" fillId="0" borderId="38" xfId="0" applyFont="1" applyBorder="1" applyAlignment="1">
      <alignment horizontal="left" vertical="justify"/>
    </xf>
    <xf numFmtId="0" fontId="46" fillId="0" borderId="38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justify"/>
    </xf>
    <xf numFmtId="0" fontId="2" fillId="0" borderId="18" xfId="0" applyFont="1" applyBorder="1" applyAlignment="1">
      <alignment horizontal="left" vertical="justify"/>
    </xf>
    <xf numFmtId="4" fontId="5" fillId="0" borderId="18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6" fillId="0" borderId="39" xfId="0" applyFont="1" applyBorder="1" applyAlignment="1">
      <alignment/>
    </xf>
    <xf numFmtId="4" fontId="49" fillId="0" borderId="13" xfId="0" applyNumberFormat="1" applyFont="1" applyBorder="1" applyAlignment="1">
      <alignment/>
    </xf>
    <xf numFmtId="0" fontId="46" fillId="36" borderId="32" xfId="0" applyFont="1" applyFill="1" applyBorder="1" applyAlignment="1">
      <alignment/>
    </xf>
    <xf numFmtId="0" fontId="47" fillId="36" borderId="33" xfId="0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47" fillId="36" borderId="33" xfId="0" applyFont="1" applyFill="1" applyBorder="1" applyAlignment="1">
      <alignment horizontal="center" vertical="justify"/>
    </xf>
    <xf numFmtId="0" fontId="47" fillId="36" borderId="34" xfId="0" applyFont="1" applyFill="1" applyBorder="1" applyAlignment="1">
      <alignment horizontal="center" vertical="justify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7" fillId="0" borderId="16" xfId="0" applyFont="1" applyFill="1" applyBorder="1" applyAlignment="1">
      <alignment horizontal="right" wrapText="1"/>
    </xf>
    <xf numFmtId="0" fontId="47" fillId="0" borderId="17" xfId="0" applyFont="1" applyFill="1" applyBorder="1" applyAlignment="1">
      <alignment horizontal="right" wrapText="1"/>
    </xf>
    <xf numFmtId="0" fontId="47" fillId="36" borderId="32" xfId="0" applyFont="1" applyFill="1" applyBorder="1" applyAlignment="1">
      <alignment horizontal="center" vertical="justify"/>
    </xf>
    <xf numFmtId="0" fontId="47" fillId="36" borderId="33" xfId="0" applyFont="1" applyFill="1" applyBorder="1" applyAlignment="1">
      <alignment horizontal="center" vertical="justify"/>
    </xf>
    <xf numFmtId="0" fontId="47" fillId="36" borderId="34" xfId="0" applyFont="1" applyFill="1" applyBorder="1" applyAlignment="1">
      <alignment horizontal="center" vertical="justify"/>
    </xf>
    <xf numFmtId="0" fontId="23" fillId="0" borderId="16" xfId="0" applyFont="1" applyFill="1" applyBorder="1" applyAlignment="1">
      <alignment horizontal="right" wrapText="1"/>
    </xf>
    <xf numFmtId="0" fontId="23" fillId="0" borderId="17" xfId="0" applyFont="1" applyFill="1" applyBorder="1" applyAlignment="1">
      <alignment horizontal="right" wrapText="1"/>
    </xf>
    <xf numFmtId="0" fontId="47" fillId="37" borderId="32" xfId="0" applyFont="1" applyFill="1" applyBorder="1" applyAlignment="1">
      <alignment horizontal="center" vertical="justify"/>
    </xf>
    <xf numFmtId="0" fontId="47" fillId="37" borderId="33" xfId="0" applyFont="1" applyFill="1" applyBorder="1" applyAlignment="1">
      <alignment horizontal="center" vertical="justify"/>
    </xf>
    <xf numFmtId="0" fontId="47" fillId="37" borderId="34" xfId="0" applyFont="1" applyFill="1" applyBorder="1" applyAlignment="1">
      <alignment horizontal="center" vertical="justify"/>
    </xf>
    <xf numFmtId="0" fontId="47" fillId="37" borderId="12" xfId="0" applyFont="1" applyFill="1" applyBorder="1" applyAlignment="1">
      <alignment horizontal="center" vertical="justify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34" borderId="22" xfId="0" applyFont="1" applyFill="1" applyBorder="1" applyAlignment="1">
      <alignment horizontal="center" vertical="justify"/>
    </xf>
    <xf numFmtId="0" fontId="23" fillId="34" borderId="12" xfId="0" applyFont="1" applyFill="1" applyBorder="1" applyAlignment="1">
      <alignment horizontal="center" vertical="justify"/>
    </xf>
    <xf numFmtId="0" fontId="23" fillId="34" borderId="31" xfId="0" applyFont="1" applyFill="1" applyBorder="1" applyAlignment="1">
      <alignment horizontal="center" vertical="justify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vertical="justify"/>
    </xf>
    <xf numFmtId="0" fontId="28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95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127"/>
  <sheetViews>
    <sheetView tabSelected="1" zoomScale="120" zoomScaleNormal="120" zoomScalePageLayoutView="0" workbookViewId="0" topLeftCell="C104">
      <selection activeCell="E123" sqref="E123"/>
    </sheetView>
  </sheetViews>
  <sheetFormatPr defaultColWidth="9.140625" defaultRowHeight="12.75"/>
  <cols>
    <col min="4" max="4" width="7.7109375" style="1" customWidth="1"/>
    <col min="5" max="5" width="60.421875" style="2" customWidth="1"/>
    <col min="6" max="6" width="8.00390625" style="1" customWidth="1"/>
    <col min="7" max="7" width="8.140625" style="1" bestFit="1" customWidth="1"/>
    <col min="8" max="9" width="14.57421875" style="0" customWidth="1"/>
    <col min="10" max="10" width="12.28125" style="0" bestFit="1" customWidth="1"/>
  </cols>
  <sheetData>
    <row r="1" spans="3:10" ht="46.5" customHeight="1" thickBot="1">
      <c r="C1" s="38"/>
      <c r="D1" s="97"/>
      <c r="E1" s="98"/>
      <c r="F1" s="98"/>
      <c r="G1" s="98"/>
      <c r="H1" s="98"/>
      <c r="I1" s="98"/>
      <c r="J1" s="99"/>
    </row>
    <row r="2" spans="3:10" ht="18" customHeight="1" thickBot="1">
      <c r="C2" s="39"/>
      <c r="D2" s="100" t="s">
        <v>15</v>
      </c>
      <c r="E2" s="101"/>
      <c r="F2" s="101"/>
      <c r="G2" s="101"/>
      <c r="H2" s="101"/>
      <c r="I2" s="101"/>
      <c r="J2" s="102"/>
    </row>
    <row r="3" spans="3:10" ht="10.5" customHeight="1" thickBot="1">
      <c r="C3" s="39"/>
      <c r="D3" s="40"/>
      <c r="E3" s="10"/>
      <c r="F3" s="11"/>
      <c r="G3" s="11"/>
      <c r="H3" s="12"/>
      <c r="I3" s="12"/>
      <c r="J3" s="41"/>
    </row>
    <row r="4" spans="3:10" ht="13.5" thickBot="1">
      <c r="C4" s="4"/>
      <c r="D4" s="5" t="s">
        <v>46</v>
      </c>
      <c r="E4" s="6" t="s">
        <v>79</v>
      </c>
      <c r="F4" s="7"/>
      <c r="G4" s="7"/>
      <c r="H4" s="8"/>
      <c r="I4" s="8"/>
      <c r="J4" s="9" t="s">
        <v>14</v>
      </c>
    </row>
    <row r="5" spans="3:10" ht="13.5" thickBot="1">
      <c r="C5" s="13"/>
      <c r="D5" s="14" t="s">
        <v>47</v>
      </c>
      <c r="E5" s="15" t="s">
        <v>26</v>
      </c>
      <c r="F5" s="16"/>
      <c r="G5" s="16" t="s">
        <v>27</v>
      </c>
      <c r="H5" s="17"/>
      <c r="I5" s="17"/>
      <c r="J5" s="49">
        <v>0.3</v>
      </c>
    </row>
    <row r="6" spans="3:10" ht="6.75" customHeight="1" thickBot="1">
      <c r="C6" s="42"/>
      <c r="D6" s="11"/>
      <c r="E6" s="10"/>
      <c r="F6" s="11"/>
      <c r="G6" s="11"/>
      <c r="H6" s="12"/>
      <c r="I6" s="12"/>
      <c r="J6" s="41"/>
    </row>
    <row r="7" spans="3:10" ht="13.5" thickBot="1">
      <c r="C7" s="18"/>
      <c r="D7" s="101"/>
      <c r="E7" s="101"/>
      <c r="F7" s="101"/>
      <c r="G7" s="101"/>
      <c r="H7" s="101"/>
      <c r="I7" s="101"/>
      <c r="J7" s="102"/>
    </row>
    <row r="8" spans="3:10" ht="5.25" customHeight="1" thickBot="1">
      <c r="C8" s="42"/>
      <c r="D8" s="11"/>
      <c r="E8" s="10"/>
      <c r="F8" s="11"/>
      <c r="G8" s="11"/>
      <c r="H8" s="12"/>
      <c r="I8" s="12"/>
      <c r="J8" s="41"/>
    </row>
    <row r="9" spans="3:10" ht="13.5" thickBot="1">
      <c r="C9" s="19" t="s">
        <v>24</v>
      </c>
      <c r="D9" s="20" t="s">
        <v>0</v>
      </c>
      <c r="E9" s="21" t="s">
        <v>80</v>
      </c>
      <c r="F9" s="22" t="s">
        <v>1</v>
      </c>
      <c r="G9" s="22" t="s">
        <v>2</v>
      </c>
      <c r="H9" s="23" t="s">
        <v>3</v>
      </c>
      <c r="I9" s="23"/>
      <c r="J9" s="43" t="s">
        <v>21</v>
      </c>
    </row>
    <row r="10" spans="3:10" ht="13.5" thickBot="1">
      <c r="C10" s="42"/>
      <c r="D10" s="24"/>
      <c r="E10" s="25"/>
      <c r="F10" s="26"/>
      <c r="G10" s="26"/>
      <c r="H10" s="27" t="s">
        <v>81</v>
      </c>
      <c r="I10" s="27" t="s">
        <v>82</v>
      </c>
      <c r="J10" s="44" t="s">
        <v>22</v>
      </c>
    </row>
    <row r="11" spans="3:10" ht="13.5" thickBot="1">
      <c r="C11" s="50" t="s">
        <v>25</v>
      </c>
      <c r="D11" s="51"/>
      <c r="E11" s="103"/>
      <c r="F11" s="104"/>
      <c r="G11" s="104"/>
      <c r="H11" s="104"/>
      <c r="I11" s="104"/>
      <c r="J11" s="105"/>
    </row>
    <row r="12" spans="3:10" ht="13.5" thickBot="1">
      <c r="C12" s="54"/>
      <c r="D12" s="55" t="s">
        <v>4</v>
      </c>
      <c r="E12" s="56" t="s">
        <v>102</v>
      </c>
      <c r="F12" s="56"/>
      <c r="G12" s="56"/>
      <c r="H12" s="56"/>
      <c r="I12" s="56"/>
      <c r="J12" s="57"/>
    </row>
    <row r="13" spans="3:10" ht="12.75">
      <c r="C13" s="45">
        <v>34</v>
      </c>
      <c r="D13" s="29" t="s">
        <v>5</v>
      </c>
      <c r="E13" s="52" t="s">
        <v>85</v>
      </c>
      <c r="F13" s="31" t="s">
        <v>233</v>
      </c>
      <c r="G13" s="31">
        <v>20</v>
      </c>
      <c r="H13" s="53">
        <v>27.75</v>
      </c>
      <c r="I13" s="53">
        <f>H13*0.3+H13</f>
        <v>36.075</v>
      </c>
      <c r="J13" s="46">
        <f>G13*I13</f>
        <v>721.5</v>
      </c>
    </row>
    <row r="14" spans="3:10" ht="12.75">
      <c r="C14" s="45">
        <v>33</v>
      </c>
      <c r="D14" s="29" t="s">
        <v>28</v>
      </c>
      <c r="E14" s="30" t="s">
        <v>86</v>
      </c>
      <c r="F14" s="31" t="s">
        <v>233</v>
      </c>
      <c r="G14" s="31">
        <v>20</v>
      </c>
      <c r="H14" s="37">
        <v>18.44</v>
      </c>
      <c r="I14" s="53">
        <f aca="true" t="shared" si="0" ref="I14:I31">H14*0.3+H14</f>
        <v>23.972</v>
      </c>
      <c r="J14" s="46">
        <f aca="true" t="shared" si="1" ref="J14:J31">G14*I14</f>
        <v>479.44000000000005</v>
      </c>
    </row>
    <row r="15" spans="3:10" ht="12.75">
      <c r="C15" s="45">
        <v>31</v>
      </c>
      <c r="D15" s="29" t="s">
        <v>111</v>
      </c>
      <c r="E15" s="30" t="s">
        <v>84</v>
      </c>
      <c r="F15" s="31" t="s">
        <v>233</v>
      </c>
      <c r="G15" s="31">
        <v>38</v>
      </c>
      <c r="H15" s="37">
        <v>42.7</v>
      </c>
      <c r="I15" s="53">
        <f t="shared" si="0"/>
        <v>55.510000000000005</v>
      </c>
      <c r="J15" s="46">
        <f t="shared" si="1"/>
        <v>2109.38</v>
      </c>
    </row>
    <row r="16" spans="3:10" ht="22.5">
      <c r="C16" s="45">
        <v>337</v>
      </c>
      <c r="D16" s="29" t="s">
        <v>112</v>
      </c>
      <c r="E16" s="30" t="s">
        <v>87</v>
      </c>
      <c r="F16" s="31" t="s">
        <v>23</v>
      </c>
      <c r="G16" s="31">
        <v>40</v>
      </c>
      <c r="H16" s="37">
        <v>8.15</v>
      </c>
      <c r="I16" s="53">
        <f t="shared" si="0"/>
        <v>10.595</v>
      </c>
      <c r="J16" s="46">
        <f t="shared" si="1"/>
        <v>423.8</v>
      </c>
    </row>
    <row r="17" spans="3:10" ht="12.75">
      <c r="C17" s="45">
        <v>36</v>
      </c>
      <c r="D17" s="29" t="s">
        <v>113</v>
      </c>
      <c r="E17" s="30" t="s">
        <v>88</v>
      </c>
      <c r="F17" s="31" t="s">
        <v>233</v>
      </c>
      <c r="G17" s="31">
        <v>80</v>
      </c>
      <c r="H17" s="37">
        <v>5.21</v>
      </c>
      <c r="I17" s="53">
        <f t="shared" si="0"/>
        <v>6.773</v>
      </c>
      <c r="J17" s="46">
        <f t="shared" si="1"/>
        <v>541.8399999999999</v>
      </c>
    </row>
    <row r="18" spans="3:10" ht="12.75">
      <c r="C18" s="45">
        <v>366</v>
      </c>
      <c r="D18" s="29" t="s">
        <v>114</v>
      </c>
      <c r="E18" s="30" t="s">
        <v>229</v>
      </c>
      <c r="F18" s="31" t="s">
        <v>7</v>
      </c>
      <c r="G18" s="31">
        <v>5</v>
      </c>
      <c r="H18" s="37">
        <v>150</v>
      </c>
      <c r="I18" s="53">
        <f t="shared" si="0"/>
        <v>195</v>
      </c>
      <c r="J18" s="46">
        <f t="shared" si="1"/>
        <v>975</v>
      </c>
    </row>
    <row r="19" spans="3:10" ht="12.75">
      <c r="C19" s="45">
        <v>367</v>
      </c>
      <c r="D19" s="29" t="s">
        <v>115</v>
      </c>
      <c r="E19" s="30" t="s">
        <v>230</v>
      </c>
      <c r="F19" s="31" t="s">
        <v>7</v>
      </c>
      <c r="G19" s="31">
        <v>15</v>
      </c>
      <c r="H19" s="37">
        <v>110</v>
      </c>
      <c r="I19" s="53">
        <f t="shared" si="0"/>
        <v>143</v>
      </c>
      <c r="J19" s="46">
        <f t="shared" si="1"/>
        <v>2145</v>
      </c>
    </row>
    <row r="20" spans="3:10" ht="12.75">
      <c r="C20" s="45">
        <v>370</v>
      </c>
      <c r="D20" s="29" t="s">
        <v>116</v>
      </c>
      <c r="E20" s="30" t="s">
        <v>231</v>
      </c>
      <c r="F20" s="31" t="s">
        <v>7</v>
      </c>
      <c r="G20" s="31">
        <v>25</v>
      </c>
      <c r="H20" s="37">
        <v>110</v>
      </c>
      <c r="I20" s="53">
        <f t="shared" si="0"/>
        <v>143</v>
      </c>
      <c r="J20" s="46">
        <f t="shared" si="1"/>
        <v>3575</v>
      </c>
    </row>
    <row r="21" spans="3:10" ht="20.25" customHeight="1">
      <c r="C21" s="45">
        <v>4718</v>
      </c>
      <c r="D21" s="29" t="s">
        <v>117</v>
      </c>
      <c r="E21" s="30" t="s">
        <v>232</v>
      </c>
      <c r="F21" s="31" t="s">
        <v>7</v>
      </c>
      <c r="G21" s="31">
        <v>20</v>
      </c>
      <c r="H21" s="37">
        <v>85</v>
      </c>
      <c r="I21" s="53">
        <v>110</v>
      </c>
      <c r="J21" s="46">
        <f t="shared" si="1"/>
        <v>2200</v>
      </c>
    </row>
    <row r="22" spans="3:10" ht="12.75">
      <c r="C22" s="45">
        <v>10511</v>
      </c>
      <c r="D22" s="29" t="s">
        <v>118</v>
      </c>
      <c r="E22" s="30" t="s">
        <v>89</v>
      </c>
      <c r="F22" s="31" t="s">
        <v>90</v>
      </c>
      <c r="G22" s="31">
        <v>300</v>
      </c>
      <c r="H22" s="37">
        <v>23.5</v>
      </c>
      <c r="I22" s="53">
        <f t="shared" si="0"/>
        <v>30.55</v>
      </c>
      <c r="J22" s="46">
        <f t="shared" si="1"/>
        <v>9165</v>
      </c>
    </row>
    <row r="23" spans="3:10" ht="12.75">
      <c r="C23" s="45">
        <v>1106</v>
      </c>
      <c r="D23" s="29" t="s">
        <v>119</v>
      </c>
      <c r="E23" s="30" t="s">
        <v>96</v>
      </c>
      <c r="F23" s="31" t="s">
        <v>234</v>
      </c>
      <c r="G23" s="31">
        <v>200</v>
      </c>
      <c r="H23" s="37">
        <v>10.2</v>
      </c>
      <c r="I23" s="53">
        <f t="shared" si="0"/>
        <v>13.259999999999998</v>
      </c>
      <c r="J23" s="46">
        <f t="shared" si="1"/>
        <v>2651.9999999999995</v>
      </c>
    </row>
    <row r="24" spans="3:10" ht="12.75">
      <c r="C24" s="45">
        <v>6193</v>
      </c>
      <c r="D24" s="29" t="s">
        <v>120</v>
      </c>
      <c r="E24" s="30" t="s">
        <v>106</v>
      </c>
      <c r="F24" s="31" t="s">
        <v>235</v>
      </c>
      <c r="G24" s="31">
        <v>5</v>
      </c>
      <c r="H24" s="37">
        <v>428.34</v>
      </c>
      <c r="I24" s="53">
        <f t="shared" si="0"/>
        <v>556.842</v>
      </c>
      <c r="J24" s="46">
        <f t="shared" si="1"/>
        <v>2784.21</v>
      </c>
    </row>
    <row r="25" spans="3:10" ht="12.75">
      <c r="C25" s="45">
        <v>6189</v>
      </c>
      <c r="D25" s="29" t="s">
        <v>121</v>
      </c>
      <c r="E25" s="30" t="s">
        <v>91</v>
      </c>
      <c r="F25" s="31" t="s">
        <v>235</v>
      </c>
      <c r="G25" s="31">
        <v>5</v>
      </c>
      <c r="H25" s="37">
        <v>642.84</v>
      </c>
      <c r="I25" s="53">
        <f t="shared" si="0"/>
        <v>835.692</v>
      </c>
      <c r="J25" s="46">
        <f t="shared" si="1"/>
        <v>4178.46</v>
      </c>
    </row>
    <row r="26" spans="3:10" ht="12.75">
      <c r="C26" s="45">
        <v>3744</v>
      </c>
      <c r="D26" s="29" t="s">
        <v>122</v>
      </c>
      <c r="E26" s="30" t="s">
        <v>92</v>
      </c>
      <c r="F26" s="31" t="s">
        <v>10</v>
      </c>
      <c r="G26" s="31">
        <v>68</v>
      </c>
      <c r="H26" s="37">
        <v>27.82</v>
      </c>
      <c r="I26" s="53">
        <f t="shared" si="0"/>
        <v>36.166</v>
      </c>
      <c r="J26" s="46">
        <f t="shared" si="1"/>
        <v>2459.2879999999996</v>
      </c>
    </row>
    <row r="27" spans="3:10" ht="12.75">
      <c r="C27" s="45">
        <v>7267</v>
      </c>
      <c r="D27" s="29" t="s">
        <v>123</v>
      </c>
      <c r="E27" s="30" t="s">
        <v>151</v>
      </c>
      <c r="F27" s="31" t="s">
        <v>148</v>
      </c>
      <c r="G27" s="31">
        <v>2</v>
      </c>
      <c r="H27" s="37">
        <v>410</v>
      </c>
      <c r="I27" s="53">
        <f t="shared" si="0"/>
        <v>533</v>
      </c>
      <c r="J27" s="46">
        <f t="shared" si="1"/>
        <v>1066</v>
      </c>
    </row>
    <row r="28" spans="3:10" ht="12.75">
      <c r="C28" s="45" t="s">
        <v>100</v>
      </c>
      <c r="D28" s="29" t="s">
        <v>124</v>
      </c>
      <c r="E28" s="30" t="s">
        <v>105</v>
      </c>
      <c r="F28" s="31" t="s">
        <v>13</v>
      </c>
      <c r="G28" s="31">
        <v>205</v>
      </c>
      <c r="H28" s="37">
        <v>1.3</v>
      </c>
      <c r="I28" s="53">
        <f t="shared" si="0"/>
        <v>1.69</v>
      </c>
      <c r="J28" s="46">
        <f t="shared" si="1"/>
        <v>346.45</v>
      </c>
    </row>
    <row r="29" spans="3:10" ht="12.75">
      <c r="C29" s="45">
        <v>5075</v>
      </c>
      <c r="D29" s="29" t="s">
        <v>125</v>
      </c>
      <c r="E29" s="30" t="s">
        <v>93</v>
      </c>
      <c r="F29" s="31" t="s">
        <v>83</v>
      </c>
      <c r="G29" s="31">
        <v>20</v>
      </c>
      <c r="H29" s="37">
        <v>6.56</v>
      </c>
      <c r="I29" s="53">
        <f t="shared" si="0"/>
        <v>8.527999999999999</v>
      </c>
      <c r="J29" s="46">
        <f t="shared" si="1"/>
        <v>170.55999999999997</v>
      </c>
    </row>
    <row r="30" spans="3:10" ht="12.75">
      <c r="C30" s="45">
        <v>5069</v>
      </c>
      <c r="D30" s="29" t="s">
        <v>126</v>
      </c>
      <c r="E30" s="30" t="s">
        <v>94</v>
      </c>
      <c r="F30" s="31" t="s">
        <v>83</v>
      </c>
      <c r="G30" s="31">
        <v>20</v>
      </c>
      <c r="H30" s="37">
        <v>6.52</v>
      </c>
      <c r="I30" s="53">
        <f t="shared" si="0"/>
        <v>8.475999999999999</v>
      </c>
      <c r="J30" s="46">
        <f t="shared" si="1"/>
        <v>169.51999999999998</v>
      </c>
    </row>
    <row r="31" spans="3:10" ht="13.5" thickBot="1">
      <c r="C31" s="45">
        <v>20247</v>
      </c>
      <c r="D31" s="29" t="s">
        <v>147</v>
      </c>
      <c r="E31" s="30" t="s">
        <v>95</v>
      </c>
      <c r="F31" s="31" t="s">
        <v>83</v>
      </c>
      <c r="G31" s="31">
        <v>20</v>
      </c>
      <c r="H31" s="37">
        <v>7.42</v>
      </c>
      <c r="I31" s="53">
        <f t="shared" si="0"/>
        <v>9.646</v>
      </c>
      <c r="J31" s="46">
        <f t="shared" si="1"/>
        <v>192.92000000000002</v>
      </c>
    </row>
    <row r="32" spans="3:10" ht="13.5" thickBot="1">
      <c r="C32" s="81"/>
      <c r="D32" s="91" t="s">
        <v>6</v>
      </c>
      <c r="E32" s="92"/>
      <c r="F32" s="92"/>
      <c r="G32" s="92"/>
      <c r="H32" s="92"/>
      <c r="I32" s="32"/>
      <c r="J32" s="58">
        <f>SUM(J13:J31)</f>
        <v>36355.36799999999</v>
      </c>
    </row>
    <row r="33" spans="3:10" ht="13.5" thickBot="1">
      <c r="C33" s="78"/>
      <c r="D33" s="79" t="s">
        <v>8</v>
      </c>
      <c r="E33" s="82" t="s">
        <v>103</v>
      </c>
      <c r="F33" s="82"/>
      <c r="G33" s="82"/>
      <c r="H33" s="82"/>
      <c r="I33" s="82"/>
      <c r="J33" s="83"/>
    </row>
    <row r="34" spans="3:10" ht="12.75">
      <c r="C34" s="45">
        <v>7325</v>
      </c>
      <c r="D34" s="29" t="s">
        <v>9</v>
      </c>
      <c r="E34" s="52" t="s">
        <v>150</v>
      </c>
      <c r="F34" s="31" t="s">
        <v>83</v>
      </c>
      <c r="G34" s="31">
        <v>50</v>
      </c>
      <c r="H34" s="53">
        <v>5.57</v>
      </c>
      <c r="I34" s="53">
        <f aca="true" t="shared" si="2" ref="I34:I41">H34*0.3+H34</f>
        <v>7.2410000000000005</v>
      </c>
      <c r="J34" s="46">
        <f aca="true" t="shared" si="3" ref="J34:J41">G34*I34</f>
        <v>362.05</v>
      </c>
    </row>
    <row r="35" spans="3:10" ht="22.5">
      <c r="C35" s="45">
        <v>1292</v>
      </c>
      <c r="D35" s="29" t="s">
        <v>29</v>
      </c>
      <c r="E35" s="30" t="s">
        <v>227</v>
      </c>
      <c r="F35" s="31" t="s">
        <v>10</v>
      </c>
      <c r="G35" s="31">
        <v>60</v>
      </c>
      <c r="H35" s="37">
        <v>18.07</v>
      </c>
      <c r="I35" s="53">
        <f t="shared" si="2"/>
        <v>23.491</v>
      </c>
      <c r="J35" s="46">
        <f t="shared" si="3"/>
        <v>1409.46</v>
      </c>
    </row>
    <row r="36" spans="3:10" ht="22.5">
      <c r="C36" s="45">
        <v>1292</v>
      </c>
      <c r="D36" s="29">
        <v>2.3</v>
      </c>
      <c r="E36" s="30" t="s">
        <v>109</v>
      </c>
      <c r="F36" s="31" t="s">
        <v>10</v>
      </c>
      <c r="G36" s="31">
        <v>500</v>
      </c>
      <c r="H36" s="37">
        <v>18.07</v>
      </c>
      <c r="I36" s="53">
        <f t="shared" si="2"/>
        <v>23.491</v>
      </c>
      <c r="J36" s="46">
        <f t="shared" si="3"/>
        <v>11745.5</v>
      </c>
    </row>
    <row r="37" spans="3:10" ht="22.5">
      <c r="C37" s="45">
        <v>1292</v>
      </c>
      <c r="D37" s="29">
        <v>2.4</v>
      </c>
      <c r="E37" s="30" t="s">
        <v>238</v>
      </c>
      <c r="F37" s="31" t="s">
        <v>10</v>
      </c>
      <c r="G37" s="31">
        <v>750</v>
      </c>
      <c r="H37" s="37">
        <v>18.07</v>
      </c>
      <c r="I37" s="53">
        <f t="shared" si="2"/>
        <v>23.491</v>
      </c>
      <c r="J37" s="46">
        <f t="shared" si="3"/>
        <v>17618.25</v>
      </c>
    </row>
    <row r="38" spans="3:10" ht="12.75">
      <c r="C38" s="45">
        <v>1381</v>
      </c>
      <c r="D38" s="29">
        <v>2.5</v>
      </c>
      <c r="E38" s="30" t="s">
        <v>237</v>
      </c>
      <c r="F38" s="31" t="s">
        <v>234</v>
      </c>
      <c r="G38" s="31">
        <v>140</v>
      </c>
      <c r="H38" s="37">
        <v>9.5</v>
      </c>
      <c r="I38" s="53">
        <f t="shared" si="2"/>
        <v>12.35</v>
      </c>
      <c r="J38" s="46">
        <f t="shared" si="3"/>
        <v>1729</v>
      </c>
    </row>
    <row r="39" spans="3:10" ht="12.75">
      <c r="C39" s="45">
        <v>1381</v>
      </c>
      <c r="D39" s="29">
        <v>2.6</v>
      </c>
      <c r="E39" s="30" t="s">
        <v>236</v>
      </c>
      <c r="F39" s="31" t="s">
        <v>234</v>
      </c>
      <c r="G39" s="31">
        <v>188</v>
      </c>
      <c r="H39" s="37">
        <v>9.5</v>
      </c>
      <c r="I39" s="53">
        <f t="shared" si="2"/>
        <v>12.35</v>
      </c>
      <c r="J39" s="46">
        <f t="shared" si="3"/>
        <v>2321.7999999999997</v>
      </c>
    </row>
    <row r="40" spans="3:10" ht="12.75">
      <c r="C40" s="45" t="s">
        <v>100</v>
      </c>
      <c r="D40" s="29">
        <v>2.7</v>
      </c>
      <c r="E40" s="30" t="s">
        <v>101</v>
      </c>
      <c r="F40" s="31" t="s">
        <v>83</v>
      </c>
      <c r="G40" s="31">
        <v>325</v>
      </c>
      <c r="H40" s="37">
        <v>3</v>
      </c>
      <c r="I40" s="53">
        <f t="shared" si="2"/>
        <v>3.9</v>
      </c>
      <c r="J40" s="46">
        <f t="shared" si="3"/>
        <v>1267.5</v>
      </c>
    </row>
    <row r="41" spans="3:10" ht="13.5" thickBot="1">
      <c r="C41" s="45" t="s">
        <v>100</v>
      </c>
      <c r="D41" s="29">
        <v>2.8</v>
      </c>
      <c r="E41" s="30" t="s">
        <v>108</v>
      </c>
      <c r="F41" s="31" t="s">
        <v>43</v>
      </c>
      <c r="G41" s="31">
        <v>2400</v>
      </c>
      <c r="H41" s="37">
        <v>2</v>
      </c>
      <c r="I41" s="53">
        <f t="shared" si="2"/>
        <v>2.6</v>
      </c>
      <c r="J41" s="46">
        <f t="shared" si="3"/>
        <v>6240</v>
      </c>
    </row>
    <row r="42" spans="3:10" ht="13.5" thickBot="1">
      <c r="C42" s="81"/>
      <c r="D42" s="91" t="s">
        <v>165</v>
      </c>
      <c r="E42" s="92"/>
      <c r="F42" s="92"/>
      <c r="G42" s="92"/>
      <c r="H42" s="92"/>
      <c r="I42" s="32"/>
      <c r="J42" s="58">
        <f>SUM(J34:J41)</f>
        <v>42693.560000000005</v>
      </c>
    </row>
    <row r="43" spans="3:10" ht="13.5" thickBot="1">
      <c r="C43" s="78"/>
      <c r="D43" s="79" t="s">
        <v>16</v>
      </c>
      <c r="E43" s="82" t="s">
        <v>104</v>
      </c>
      <c r="F43" s="82"/>
      <c r="G43" s="82"/>
      <c r="H43" s="82"/>
      <c r="I43" s="82"/>
      <c r="J43" s="83"/>
    </row>
    <row r="44" spans="3:10" ht="12.75">
      <c r="C44" s="45">
        <v>11587</v>
      </c>
      <c r="D44" s="29" t="s">
        <v>17</v>
      </c>
      <c r="E44" s="52" t="s">
        <v>97</v>
      </c>
      <c r="F44" s="31" t="s">
        <v>10</v>
      </c>
      <c r="G44" s="31">
        <v>50</v>
      </c>
      <c r="H44" s="53">
        <v>18</v>
      </c>
      <c r="I44" s="53">
        <f>H44*0.3+H44</f>
        <v>23.4</v>
      </c>
      <c r="J44" s="46">
        <f>G44*I44</f>
        <v>1170</v>
      </c>
    </row>
    <row r="45" spans="3:10" ht="12.75">
      <c r="C45" s="45" t="s">
        <v>100</v>
      </c>
      <c r="D45" s="29" t="s">
        <v>18</v>
      </c>
      <c r="E45" s="30" t="s">
        <v>98</v>
      </c>
      <c r="F45" s="31" t="s">
        <v>13</v>
      </c>
      <c r="G45" s="31">
        <v>30</v>
      </c>
      <c r="H45" s="37">
        <v>2.83</v>
      </c>
      <c r="I45" s="53">
        <f>H45*0.3+H45</f>
        <v>3.6790000000000003</v>
      </c>
      <c r="J45" s="46">
        <f>G45*I45</f>
        <v>110.37</v>
      </c>
    </row>
    <row r="46" spans="3:10" ht="13.5" thickBot="1">
      <c r="C46" s="45" t="s">
        <v>100</v>
      </c>
      <c r="D46" s="29" t="s">
        <v>30</v>
      </c>
      <c r="E46" s="30" t="s">
        <v>99</v>
      </c>
      <c r="F46" s="31" t="s">
        <v>13</v>
      </c>
      <c r="G46" s="31">
        <v>150</v>
      </c>
      <c r="H46" s="37">
        <v>2</v>
      </c>
      <c r="I46" s="53">
        <f>H46*0.3+H46</f>
        <v>2.6</v>
      </c>
      <c r="J46" s="46">
        <f>G46*I46</f>
        <v>390</v>
      </c>
    </row>
    <row r="47" spans="3:10" ht="13.5" thickBot="1">
      <c r="C47" s="81"/>
      <c r="D47" s="91" t="s">
        <v>166</v>
      </c>
      <c r="E47" s="92"/>
      <c r="F47" s="92"/>
      <c r="G47" s="92"/>
      <c r="H47" s="92"/>
      <c r="I47" s="32"/>
      <c r="J47" s="58">
        <f>SUM(J44:J46)</f>
        <v>1670.37</v>
      </c>
    </row>
    <row r="48" spans="3:10" ht="13.5" thickBot="1">
      <c r="C48" s="78"/>
      <c r="D48" s="79" t="s">
        <v>11</v>
      </c>
      <c r="E48" s="82" t="s">
        <v>107</v>
      </c>
      <c r="F48" s="82"/>
      <c r="G48" s="82"/>
      <c r="H48" s="82"/>
      <c r="I48" s="82"/>
      <c r="J48" s="83"/>
    </row>
    <row r="49" spans="3:10" ht="22.5">
      <c r="C49" s="45" t="s">
        <v>100</v>
      </c>
      <c r="D49" s="29" t="s">
        <v>12</v>
      </c>
      <c r="E49" s="52" t="s">
        <v>127</v>
      </c>
      <c r="F49" s="31" t="s">
        <v>138</v>
      </c>
      <c r="G49" s="31">
        <v>18</v>
      </c>
      <c r="H49" s="53">
        <v>483</v>
      </c>
      <c r="I49" s="53">
        <f aca="true" t="shared" si="4" ref="I49:I62">H49*0.3+H49</f>
        <v>627.9</v>
      </c>
      <c r="J49" s="46">
        <f aca="true" t="shared" si="5" ref="J49:J62">G49*I49</f>
        <v>11302.199999999999</v>
      </c>
    </row>
    <row r="50" spans="3:10" ht="22.5">
      <c r="C50" s="45" t="s">
        <v>100</v>
      </c>
      <c r="D50" s="29" t="s">
        <v>19</v>
      </c>
      <c r="E50" s="30" t="s">
        <v>128</v>
      </c>
      <c r="F50" s="31" t="s">
        <v>138</v>
      </c>
      <c r="G50" s="31">
        <v>2</v>
      </c>
      <c r="H50" s="37">
        <v>573</v>
      </c>
      <c r="I50" s="53">
        <f t="shared" si="4"/>
        <v>744.9</v>
      </c>
      <c r="J50" s="46">
        <f t="shared" si="5"/>
        <v>1489.8</v>
      </c>
    </row>
    <row r="51" spans="3:10" ht="22.5">
      <c r="C51" s="45" t="s">
        <v>100</v>
      </c>
      <c r="D51" s="29" t="s">
        <v>20</v>
      </c>
      <c r="E51" s="30" t="s">
        <v>129</v>
      </c>
      <c r="F51" s="31" t="s">
        <v>138</v>
      </c>
      <c r="G51" s="31">
        <v>2</v>
      </c>
      <c r="H51" s="37">
        <v>864</v>
      </c>
      <c r="I51" s="53">
        <f t="shared" si="4"/>
        <v>1123.2</v>
      </c>
      <c r="J51" s="46">
        <f t="shared" si="5"/>
        <v>2246.4</v>
      </c>
    </row>
    <row r="52" spans="3:10" ht="22.5">
      <c r="C52" s="45" t="s">
        <v>100</v>
      </c>
      <c r="D52" s="29" t="s">
        <v>31</v>
      </c>
      <c r="E52" s="30" t="s">
        <v>130</v>
      </c>
      <c r="F52" s="31" t="s">
        <v>138</v>
      </c>
      <c r="G52" s="31">
        <v>1</v>
      </c>
      <c r="H52" s="37">
        <v>1123</v>
      </c>
      <c r="I52" s="53">
        <f t="shared" si="4"/>
        <v>1459.9</v>
      </c>
      <c r="J52" s="46">
        <f t="shared" si="5"/>
        <v>1459.9</v>
      </c>
    </row>
    <row r="53" spans="3:10" ht="22.5">
      <c r="C53" s="45" t="s">
        <v>100</v>
      </c>
      <c r="D53" s="29" t="s">
        <v>32</v>
      </c>
      <c r="E53" s="30" t="s">
        <v>131</v>
      </c>
      <c r="F53" s="31" t="s">
        <v>138</v>
      </c>
      <c r="G53" s="31">
        <v>1</v>
      </c>
      <c r="H53" s="37">
        <v>1274</v>
      </c>
      <c r="I53" s="53">
        <f t="shared" si="4"/>
        <v>1656.2</v>
      </c>
      <c r="J53" s="46">
        <f t="shared" si="5"/>
        <v>1656.2</v>
      </c>
    </row>
    <row r="54" spans="3:10" ht="22.5">
      <c r="C54" s="45" t="s">
        <v>100</v>
      </c>
      <c r="D54" s="29" t="s">
        <v>33</v>
      </c>
      <c r="E54" s="30" t="s">
        <v>132</v>
      </c>
      <c r="F54" s="31" t="s">
        <v>138</v>
      </c>
      <c r="G54" s="31">
        <v>3</v>
      </c>
      <c r="H54" s="37">
        <v>220</v>
      </c>
      <c r="I54" s="53">
        <f t="shared" si="4"/>
        <v>286</v>
      </c>
      <c r="J54" s="46">
        <f t="shared" si="5"/>
        <v>858</v>
      </c>
    </row>
    <row r="55" spans="3:10" ht="22.5">
      <c r="C55" s="45" t="s">
        <v>100</v>
      </c>
      <c r="D55" s="29" t="s">
        <v>34</v>
      </c>
      <c r="E55" s="30" t="s">
        <v>133</v>
      </c>
      <c r="F55" s="31" t="s">
        <v>138</v>
      </c>
      <c r="G55" s="31">
        <v>1</v>
      </c>
      <c r="H55" s="37">
        <v>378</v>
      </c>
      <c r="I55" s="53">
        <f t="shared" si="4"/>
        <v>491.4</v>
      </c>
      <c r="J55" s="46">
        <f t="shared" si="5"/>
        <v>491.4</v>
      </c>
    </row>
    <row r="56" spans="3:10" ht="22.5">
      <c r="C56" s="45" t="s">
        <v>100</v>
      </c>
      <c r="D56" s="29" t="s">
        <v>35</v>
      </c>
      <c r="E56" s="30" t="s">
        <v>134</v>
      </c>
      <c r="F56" s="31" t="s">
        <v>138</v>
      </c>
      <c r="G56" s="31">
        <v>2</v>
      </c>
      <c r="H56" s="37">
        <v>207</v>
      </c>
      <c r="I56" s="53">
        <f t="shared" si="4"/>
        <v>269.1</v>
      </c>
      <c r="J56" s="46">
        <f t="shared" si="5"/>
        <v>538.2</v>
      </c>
    </row>
    <row r="57" spans="3:10" ht="22.5">
      <c r="C57" s="45" t="s">
        <v>100</v>
      </c>
      <c r="D57" s="29" t="s">
        <v>152</v>
      </c>
      <c r="E57" s="30" t="s">
        <v>257</v>
      </c>
      <c r="F57" s="31" t="s">
        <v>138</v>
      </c>
      <c r="G57" s="31">
        <v>2</v>
      </c>
      <c r="H57" s="37">
        <v>1296</v>
      </c>
      <c r="I57" s="53">
        <f>H57*0.3+H57</f>
        <v>1684.8</v>
      </c>
      <c r="J57" s="46">
        <f>G57*I57</f>
        <v>3369.6</v>
      </c>
    </row>
    <row r="58" spans="3:10" ht="12.75">
      <c r="C58" s="45" t="s">
        <v>100</v>
      </c>
      <c r="D58" s="29" t="s">
        <v>153</v>
      </c>
      <c r="E58" s="30" t="s">
        <v>135</v>
      </c>
      <c r="F58" s="31" t="s">
        <v>138</v>
      </c>
      <c r="G58" s="31">
        <v>2</v>
      </c>
      <c r="H58" s="37">
        <v>132</v>
      </c>
      <c r="I58" s="53">
        <f t="shared" si="4"/>
        <v>171.6</v>
      </c>
      <c r="J58" s="46">
        <f t="shared" si="5"/>
        <v>343.2</v>
      </c>
    </row>
    <row r="59" spans="3:10" ht="22.5">
      <c r="C59" s="45" t="s">
        <v>110</v>
      </c>
      <c r="D59" s="29" t="s">
        <v>154</v>
      </c>
      <c r="E59" s="30" t="s">
        <v>136</v>
      </c>
      <c r="F59" s="31" t="s">
        <v>10</v>
      </c>
      <c r="G59" s="31">
        <v>3.64</v>
      </c>
      <c r="H59" s="37">
        <v>704.6</v>
      </c>
      <c r="I59" s="53">
        <f t="shared" si="4"/>
        <v>915.98</v>
      </c>
      <c r="J59" s="46">
        <f t="shared" si="5"/>
        <v>3334.1672000000003</v>
      </c>
    </row>
    <row r="60" spans="3:10" ht="22.5">
      <c r="C60" s="45" t="s">
        <v>110</v>
      </c>
      <c r="D60" s="29" t="s">
        <v>155</v>
      </c>
      <c r="E60" s="30" t="s">
        <v>137</v>
      </c>
      <c r="F60" s="31" t="s">
        <v>10</v>
      </c>
      <c r="G60" s="31">
        <v>4.32</v>
      </c>
      <c r="H60" s="37">
        <v>704.6</v>
      </c>
      <c r="I60" s="53">
        <f t="shared" si="4"/>
        <v>915.98</v>
      </c>
      <c r="J60" s="46">
        <f t="shared" si="5"/>
        <v>3957.0336</v>
      </c>
    </row>
    <row r="61" spans="3:10" ht="12.75">
      <c r="C61" s="45">
        <v>167</v>
      </c>
      <c r="D61" s="33" t="s">
        <v>156</v>
      </c>
      <c r="E61" s="30" t="s">
        <v>39</v>
      </c>
      <c r="F61" s="29" t="s">
        <v>13</v>
      </c>
      <c r="G61" s="31">
        <v>7</v>
      </c>
      <c r="H61" s="3">
        <v>151</v>
      </c>
      <c r="I61" s="53">
        <f t="shared" si="4"/>
        <v>196.3</v>
      </c>
      <c r="J61" s="46">
        <f t="shared" si="5"/>
        <v>1374.1000000000001</v>
      </c>
    </row>
    <row r="62" spans="3:10" ht="13.5" thickBot="1">
      <c r="C62" s="45">
        <v>171</v>
      </c>
      <c r="D62" s="33" t="s">
        <v>256</v>
      </c>
      <c r="E62" s="30" t="s">
        <v>40</v>
      </c>
      <c r="F62" s="29" t="s">
        <v>13</v>
      </c>
      <c r="G62" s="31">
        <v>40</v>
      </c>
      <c r="H62" s="3">
        <v>92</v>
      </c>
      <c r="I62" s="53">
        <f t="shared" si="4"/>
        <v>119.6</v>
      </c>
      <c r="J62" s="46">
        <f t="shared" si="5"/>
        <v>4784</v>
      </c>
    </row>
    <row r="63" spans="3:10" ht="13.5" thickBot="1">
      <c r="C63" s="81"/>
      <c r="D63" s="91" t="s">
        <v>167</v>
      </c>
      <c r="E63" s="92"/>
      <c r="F63" s="92"/>
      <c r="G63" s="92"/>
      <c r="H63" s="92"/>
      <c r="I63" s="32"/>
      <c r="J63" s="58">
        <f>SUM(J49:J62)</f>
        <v>37204.2008</v>
      </c>
    </row>
    <row r="64" spans="3:10" ht="13.5" thickBot="1">
      <c r="C64" s="78"/>
      <c r="D64" s="79" t="s">
        <v>36</v>
      </c>
      <c r="E64" s="82" t="s">
        <v>139</v>
      </c>
      <c r="F64" s="82"/>
      <c r="G64" s="82"/>
      <c r="H64" s="82"/>
      <c r="I64" s="82"/>
      <c r="J64" s="83"/>
    </row>
    <row r="65" spans="3:10" ht="34.5" customHeight="1">
      <c r="C65" s="59" t="s">
        <v>140</v>
      </c>
      <c r="D65" s="29" t="s">
        <v>37</v>
      </c>
      <c r="E65" s="52" t="s">
        <v>141</v>
      </c>
      <c r="F65" s="31" t="s">
        <v>138</v>
      </c>
      <c r="G65" s="31">
        <v>40</v>
      </c>
      <c r="H65" s="53">
        <v>385</v>
      </c>
      <c r="I65" s="53">
        <f>H65*0.3+H65</f>
        <v>500.5</v>
      </c>
      <c r="J65" s="46">
        <f>G65*I65</f>
        <v>20020</v>
      </c>
    </row>
    <row r="66" spans="3:10" ht="37.5" customHeight="1">
      <c r="C66" s="59" t="s">
        <v>143</v>
      </c>
      <c r="D66" s="29" t="s">
        <v>38</v>
      </c>
      <c r="E66" s="30" t="s">
        <v>142</v>
      </c>
      <c r="F66" s="31" t="s">
        <v>138</v>
      </c>
      <c r="G66" s="31">
        <v>10</v>
      </c>
      <c r="H66" s="37">
        <v>366</v>
      </c>
      <c r="I66" s="53">
        <f>H66*0.3+H66</f>
        <v>475.8</v>
      </c>
      <c r="J66" s="46">
        <f>G66*I66</f>
        <v>4758</v>
      </c>
    </row>
    <row r="67" spans="3:10" ht="24" customHeight="1">
      <c r="C67" s="45" t="s">
        <v>144</v>
      </c>
      <c r="D67" s="29" t="s">
        <v>146</v>
      </c>
      <c r="E67" s="30" t="s">
        <v>145</v>
      </c>
      <c r="F67" s="31" t="s">
        <v>138</v>
      </c>
      <c r="G67" s="31">
        <v>2</v>
      </c>
      <c r="H67" s="28">
        <v>455.59</v>
      </c>
      <c r="I67" s="53">
        <f>H67*0.3+H67</f>
        <v>592.2669999999999</v>
      </c>
      <c r="J67" s="46">
        <f>G67*I67</f>
        <v>1184.5339999999999</v>
      </c>
    </row>
    <row r="68" spans="3:10" ht="24" customHeight="1" thickBot="1">
      <c r="C68" s="45" t="s">
        <v>41</v>
      </c>
      <c r="D68" s="33" t="s">
        <v>149</v>
      </c>
      <c r="E68" s="30" t="s">
        <v>42</v>
      </c>
      <c r="F68" s="29" t="s">
        <v>43</v>
      </c>
      <c r="G68" s="31">
        <v>52</v>
      </c>
      <c r="H68" s="3">
        <v>46.47</v>
      </c>
      <c r="I68" s="53">
        <f>H68*0.3+H68</f>
        <v>60.411</v>
      </c>
      <c r="J68" s="46">
        <f>G68*I68</f>
        <v>3141.3720000000003</v>
      </c>
    </row>
    <row r="69" spans="3:10" ht="13.5" customHeight="1" thickBot="1">
      <c r="C69" s="47"/>
      <c r="D69" s="91" t="s">
        <v>168</v>
      </c>
      <c r="E69" s="92"/>
      <c r="F69" s="92"/>
      <c r="G69" s="92"/>
      <c r="H69" s="92"/>
      <c r="I69" s="32"/>
      <c r="J69" s="58">
        <f>SUM(J65:J68)</f>
        <v>29103.906</v>
      </c>
    </row>
    <row r="70" spans="3:10" ht="13.5" thickBot="1">
      <c r="C70" s="78"/>
      <c r="D70" s="80" t="s">
        <v>157</v>
      </c>
      <c r="E70" s="88" t="s">
        <v>45</v>
      </c>
      <c r="F70" s="89"/>
      <c r="G70" s="89"/>
      <c r="H70" s="89"/>
      <c r="I70" s="89"/>
      <c r="J70" s="90"/>
    </row>
    <row r="71" spans="3:10" ht="22.5">
      <c r="C71" s="45">
        <v>3799</v>
      </c>
      <c r="D71" s="31" t="s">
        <v>158</v>
      </c>
      <c r="E71" s="52" t="s">
        <v>239</v>
      </c>
      <c r="F71" s="31" t="s">
        <v>43</v>
      </c>
      <c r="G71" s="31">
        <v>80</v>
      </c>
      <c r="H71" s="3">
        <v>52.81</v>
      </c>
      <c r="I71" s="53">
        <f aca="true" t="shared" si="6" ref="I71:I88">H71*0.3+H71</f>
        <v>68.653</v>
      </c>
      <c r="J71" s="46">
        <f aca="true" t="shared" si="7" ref="J71:J88">G71*I71</f>
        <v>5492.240000000001</v>
      </c>
    </row>
    <row r="72" spans="3:10" ht="12.75">
      <c r="C72" s="45">
        <v>24</v>
      </c>
      <c r="D72" s="33" t="s">
        <v>159</v>
      </c>
      <c r="E72" s="52" t="s">
        <v>49</v>
      </c>
      <c r="F72" s="29" t="s">
        <v>43</v>
      </c>
      <c r="G72" s="31">
        <v>8</v>
      </c>
      <c r="H72" s="3">
        <v>28.7</v>
      </c>
      <c r="I72" s="53">
        <f t="shared" si="6"/>
        <v>37.31</v>
      </c>
      <c r="J72" s="46">
        <f t="shared" si="7"/>
        <v>298.48</v>
      </c>
    </row>
    <row r="73" spans="3:10" ht="22.5" customHeight="1">
      <c r="C73" s="45">
        <v>25</v>
      </c>
      <c r="D73" s="33" t="s">
        <v>176</v>
      </c>
      <c r="E73" s="30" t="s">
        <v>52</v>
      </c>
      <c r="F73" s="29" t="s">
        <v>43</v>
      </c>
      <c r="G73" s="31">
        <v>3</v>
      </c>
      <c r="H73" s="3">
        <v>32.1</v>
      </c>
      <c r="I73" s="53">
        <f t="shared" si="6"/>
        <v>41.730000000000004</v>
      </c>
      <c r="J73" s="46">
        <f t="shared" si="7"/>
        <v>125.19000000000001</v>
      </c>
    </row>
    <row r="74" spans="3:10" ht="12.75">
      <c r="C74" s="45">
        <v>38</v>
      </c>
      <c r="D74" s="33" t="s">
        <v>177</v>
      </c>
      <c r="E74" s="30" t="s">
        <v>50</v>
      </c>
      <c r="F74" s="29" t="s">
        <v>43</v>
      </c>
      <c r="G74" s="31">
        <v>3</v>
      </c>
      <c r="H74" s="3">
        <v>4.55</v>
      </c>
      <c r="I74" s="53">
        <f t="shared" si="6"/>
        <v>5.915</v>
      </c>
      <c r="J74" s="46">
        <f t="shared" si="7"/>
        <v>17.745</v>
      </c>
    </row>
    <row r="75" spans="3:10" ht="22.5">
      <c r="C75" s="45">
        <v>44</v>
      </c>
      <c r="D75" s="33" t="s">
        <v>178</v>
      </c>
      <c r="E75" s="30" t="s">
        <v>51</v>
      </c>
      <c r="F75" s="29" t="s">
        <v>43</v>
      </c>
      <c r="G75" s="31">
        <v>10</v>
      </c>
      <c r="H75" s="3">
        <v>1.87</v>
      </c>
      <c r="I75" s="53">
        <f t="shared" si="6"/>
        <v>2.431</v>
      </c>
      <c r="J75" s="46">
        <f t="shared" si="7"/>
        <v>24.310000000000002</v>
      </c>
    </row>
    <row r="76" spans="3:10" ht="12.75">
      <c r="C76" s="48">
        <v>7555</v>
      </c>
      <c r="D76" s="60" t="s">
        <v>179</v>
      </c>
      <c r="E76" s="30" t="s">
        <v>169</v>
      </c>
      <c r="F76" s="29" t="s">
        <v>43</v>
      </c>
      <c r="G76" s="31">
        <v>45</v>
      </c>
      <c r="H76" s="3">
        <v>4.28</v>
      </c>
      <c r="I76" s="53">
        <f t="shared" si="6"/>
        <v>5.564</v>
      </c>
      <c r="J76" s="46">
        <f t="shared" si="7"/>
        <v>250.38</v>
      </c>
    </row>
    <row r="77" spans="3:10" ht="22.5">
      <c r="C77" s="45">
        <v>7556</v>
      </c>
      <c r="D77" s="33" t="s">
        <v>180</v>
      </c>
      <c r="E77" s="30" t="s">
        <v>170</v>
      </c>
      <c r="F77" s="29" t="s">
        <v>43</v>
      </c>
      <c r="G77" s="31">
        <v>10</v>
      </c>
      <c r="H77" s="3">
        <v>8.16</v>
      </c>
      <c r="I77" s="53">
        <f t="shared" si="6"/>
        <v>10.608</v>
      </c>
      <c r="J77" s="46">
        <f t="shared" si="7"/>
        <v>106.08000000000001</v>
      </c>
    </row>
    <row r="78" spans="3:10" ht="22.5">
      <c r="C78" s="45">
        <v>12125</v>
      </c>
      <c r="D78" s="33" t="s">
        <v>181</v>
      </c>
      <c r="E78" s="30" t="s">
        <v>171</v>
      </c>
      <c r="F78" s="29" t="s">
        <v>43</v>
      </c>
      <c r="G78" s="31">
        <v>10</v>
      </c>
      <c r="H78" s="3">
        <v>13.92</v>
      </c>
      <c r="I78" s="53">
        <f t="shared" si="6"/>
        <v>18.096</v>
      </c>
      <c r="J78" s="46">
        <f t="shared" si="7"/>
        <v>180.96</v>
      </c>
    </row>
    <row r="79" spans="3:10" ht="22.5">
      <c r="C79" s="45">
        <v>7558</v>
      </c>
      <c r="D79" s="33" t="s">
        <v>182</v>
      </c>
      <c r="E79" s="30" t="s">
        <v>172</v>
      </c>
      <c r="F79" s="29" t="s">
        <v>43</v>
      </c>
      <c r="G79" s="31">
        <v>4</v>
      </c>
      <c r="H79" s="3">
        <v>10.8</v>
      </c>
      <c r="I79" s="53">
        <f t="shared" si="6"/>
        <v>14.040000000000001</v>
      </c>
      <c r="J79" s="46">
        <f t="shared" si="7"/>
        <v>56.160000000000004</v>
      </c>
    </row>
    <row r="80" spans="3:10" ht="33.75">
      <c r="C80" s="45" t="s">
        <v>53</v>
      </c>
      <c r="D80" s="34" t="s">
        <v>183</v>
      </c>
      <c r="E80" s="30" t="s">
        <v>54</v>
      </c>
      <c r="F80" s="34" t="s">
        <v>43</v>
      </c>
      <c r="G80" s="34">
        <v>1</v>
      </c>
      <c r="H80" s="3">
        <v>230.26</v>
      </c>
      <c r="I80" s="53">
        <f t="shared" si="6"/>
        <v>299.33799999999997</v>
      </c>
      <c r="J80" s="46">
        <f t="shared" si="7"/>
        <v>299.33799999999997</v>
      </c>
    </row>
    <row r="81" spans="3:10" ht="22.5">
      <c r="C81" s="45" t="s">
        <v>55</v>
      </c>
      <c r="D81" s="34" t="s">
        <v>184</v>
      </c>
      <c r="E81" s="30" t="s">
        <v>56</v>
      </c>
      <c r="F81" s="34" t="s">
        <v>43</v>
      </c>
      <c r="G81" s="34">
        <v>5</v>
      </c>
      <c r="H81" s="3">
        <v>83.34</v>
      </c>
      <c r="I81" s="53">
        <f t="shared" si="6"/>
        <v>108.342</v>
      </c>
      <c r="J81" s="46">
        <f t="shared" si="7"/>
        <v>541.71</v>
      </c>
    </row>
    <row r="82" spans="3:10" ht="12.75">
      <c r="C82" s="45">
        <v>150</v>
      </c>
      <c r="D82" s="33" t="s">
        <v>185</v>
      </c>
      <c r="E82" s="30" t="s">
        <v>57</v>
      </c>
      <c r="F82" s="29" t="s">
        <v>43</v>
      </c>
      <c r="G82" s="31">
        <v>1</v>
      </c>
      <c r="H82" s="3">
        <v>187</v>
      </c>
      <c r="I82" s="53">
        <f t="shared" si="6"/>
        <v>243.1</v>
      </c>
      <c r="J82" s="46">
        <f t="shared" si="7"/>
        <v>243.1</v>
      </c>
    </row>
    <row r="83" spans="3:10" ht="22.5">
      <c r="C83" s="45" t="s">
        <v>58</v>
      </c>
      <c r="D83" s="34" t="s">
        <v>186</v>
      </c>
      <c r="E83" s="30" t="s">
        <v>59</v>
      </c>
      <c r="F83" s="34" t="s">
        <v>43</v>
      </c>
      <c r="G83" s="34">
        <v>10</v>
      </c>
      <c r="H83" s="3">
        <v>9.77</v>
      </c>
      <c r="I83" s="53">
        <f t="shared" si="6"/>
        <v>12.700999999999999</v>
      </c>
      <c r="J83" s="46">
        <f t="shared" si="7"/>
        <v>127.00999999999999</v>
      </c>
    </row>
    <row r="84" spans="3:10" ht="22.5">
      <c r="C84" s="45" t="s">
        <v>60</v>
      </c>
      <c r="D84" s="34" t="s">
        <v>187</v>
      </c>
      <c r="E84" s="30" t="s">
        <v>62</v>
      </c>
      <c r="F84" s="34" t="s">
        <v>43</v>
      </c>
      <c r="G84" s="34">
        <v>10</v>
      </c>
      <c r="H84" s="3">
        <v>12.82</v>
      </c>
      <c r="I84" s="53">
        <f t="shared" si="6"/>
        <v>16.666</v>
      </c>
      <c r="J84" s="46">
        <f t="shared" si="7"/>
        <v>166.66</v>
      </c>
    </row>
    <row r="85" spans="3:10" ht="12.75">
      <c r="C85" s="45" t="s">
        <v>61</v>
      </c>
      <c r="D85" s="34" t="s">
        <v>188</v>
      </c>
      <c r="E85" s="30" t="s">
        <v>63</v>
      </c>
      <c r="F85" s="34" t="s">
        <v>43</v>
      </c>
      <c r="G85" s="34">
        <v>5</v>
      </c>
      <c r="H85" s="3">
        <v>49.24</v>
      </c>
      <c r="I85" s="53">
        <f t="shared" si="6"/>
        <v>64.012</v>
      </c>
      <c r="J85" s="46">
        <f t="shared" si="7"/>
        <v>320.06</v>
      </c>
    </row>
    <row r="86" spans="3:10" ht="12.75">
      <c r="C86" s="84">
        <v>1022</v>
      </c>
      <c r="D86" s="35" t="s">
        <v>189</v>
      </c>
      <c r="E86" s="36" t="s">
        <v>173</v>
      </c>
      <c r="F86" s="35" t="s">
        <v>13</v>
      </c>
      <c r="G86" s="35">
        <v>200</v>
      </c>
      <c r="H86" s="28">
        <v>1.61</v>
      </c>
      <c r="I86" s="53">
        <f t="shared" si="6"/>
        <v>2.093</v>
      </c>
      <c r="J86" s="46">
        <f t="shared" si="7"/>
        <v>418.6</v>
      </c>
    </row>
    <row r="87" spans="3:10" ht="12.75">
      <c r="C87" s="84">
        <v>1021</v>
      </c>
      <c r="D87" s="35" t="s">
        <v>190</v>
      </c>
      <c r="E87" s="36" t="s">
        <v>174</v>
      </c>
      <c r="F87" s="35" t="s">
        <v>13</v>
      </c>
      <c r="G87" s="35">
        <v>200</v>
      </c>
      <c r="H87" s="28">
        <v>2.68</v>
      </c>
      <c r="I87" s="53">
        <f t="shared" si="6"/>
        <v>3.484</v>
      </c>
      <c r="J87" s="46">
        <f t="shared" si="7"/>
        <v>696.8</v>
      </c>
    </row>
    <row r="88" spans="3:10" ht="13.5" thickBot="1">
      <c r="C88" s="85">
        <v>994</v>
      </c>
      <c r="D88" s="35" t="s">
        <v>191</v>
      </c>
      <c r="E88" s="36" t="s">
        <v>175</v>
      </c>
      <c r="F88" s="35" t="s">
        <v>13</v>
      </c>
      <c r="G88" s="35">
        <v>200</v>
      </c>
      <c r="H88" s="28">
        <v>3.33</v>
      </c>
      <c r="I88" s="53">
        <f t="shared" si="6"/>
        <v>4.329</v>
      </c>
      <c r="J88" s="46">
        <f t="shared" si="7"/>
        <v>865.8</v>
      </c>
    </row>
    <row r="89" spans="3:10" ht="13.5" thickBot="1">
      <c r="C89" s="81"/>
      <c r="D89" s="91" t="s">
        <v>228</v>
      </c>
      <c r="E89" s="92"/>
      <c r="F89" s="92"/>
      <c r="G89" s="92"/>
      <c r="H89" s="92"/>
      <c r="I89" s="32"/>
      <c r="J89" s="58">
        <f>SUM(J71:J88)</f>
        <v>10230.623</v>
      </c>
    </row>
    <row r="90" spans="3:10" ht="13.5" thickBot="1">
      <c r="C90" s="63"/>
      <c r="D90" s="64" t="s">
        <v>160</v>
      </c>
      <c r="E90" s="93" t="s">
        <v>64</v>
      </c>
      <c r="F90" s="94"/>
      <c r="G90" s="94"/>
      <c r="H90" s="94"/>
      <c r="I90" s="94"/>
      <c r="J90" s="95"/>
    </row>
    <row r="91" spans="3:10" ht="22.5">
      <c r="C91" s="45">
        <v>10422</v>
      </c>
      <c r="D91" s="31" t="s">
        <v>161</v>
      </c>
      <c r="E91" s="61" t="s">
        <v>192</v>
      </c>
      <c r="F91" s="31" t="s">
        <v>43</v>
      </c>
      <c r="G91" s="31">
        <v>10</v>
      </c>
      <c r="H91" s="3">
        <v>215.12</v>
      </c>
      <c r="I91" s="53">
        <f aca="true" t="shared" si="8" ref="I91:I108">H91*0.3+H91</f>
        <v>279.656</v>
      </c>
      <c r="J91" s="46">
        <f aca="true" t="shared" si="9" ref="J91:J108">G91*I91</f>
        <v>2796.56</v>
      </c>
    </row>
    <row r="92" spans="3:10" ht="22.5">
      <c r="C92" s="45">
        <v>6142</v>
      </c>
      <c r="D92" s="34" t="s">
        <v>162</v>
      </c>
      <c r="E92" s="30" t="s">
        <v>193</v>
      </c>
      <c r="F92" s="34" t="s">
        <v>43</v>
      </c>
      <c r="G92" s="34">
        <v>10</v>
      </c>
      <c r="H92" s="3">
        <v>10.89</v>
      </c>
      <c r="I92" s="53">
        <f t="shared" si="8"/>
        <v>14.157</v>
      </c>
      <c r="J92" s="46">
        <f t="shared" si="9"/>
        <v>141.57</v>
      </c>
    </row>
    <row r="93" spans="3:10" ht="12.75">
      <c r="C93" s="45">
        <v>6138</v>
      </c>
      <c r="D93" s="34" t="s">
        <v>163</v>
      </c>
      <c r="E93" s="30" t="s">
        <v>194</v>
      </c>
      <c r="F93" s="34" t="s">
        <v>43</v>
      </c>
      <c r="G93" s="34">
        <v>10</v>
      </c>
      <c r="H93" s="3">
        <v>3.19</v>
      </c>
      <c r="I93" s="53">
        <f t="shared" si="8"/>
        <v>4.147</v>
      </c>
      <c r="J93" s="46">
        <f t="shared" si="9"/>
        <v>41.47</v>
      </c>
    </row>
    <row r="94" spans="3:10" ht="12.75">
      <c r="C94" s="45">
        <v>377</v>
      </c>
      <c r="D94" s="34" t="s">
        <v>164</v>
      </c>
      <c r="E94" s="30" t="s">
        <v>195</v>
      </c>
      <c r="F94" s="34" t="s">
        <v>43</v>
      </c>
      <c r="G94" s="34">
        <v>10</v>
      </c>
      <c r="H94" s="3">
        <v>17.26</v>
      </c>
      <c r="I94" s="53">
        <f t="shared" si="8"/>
        <v>22.438000000000002</v>
      </c>
      <c r="J94" s="46">
        <f t="shared" si="9"/>
        <v>224.38000000000002</v>
      </c>
    </row>
    <row r="95" spans="3:10" ht="22.5">
      <c r="C95" s="45">
        <v>10426</v>
      </c>
      <c r="D95" s="34" t="s">
        <v>204</v>
      </c>
      <c r="E95" s="30" t="s">
        <v>196</v>
      </c>
      <c r="F95" s="34" t="s">
        <v>43</v>
      </c>
      <c r="G95" s="34">
        <v>10</v>
      </c>
      <c r="H95" s="3">
        <v>82.88</v>
      </c>
      <c r="I95" s="53">
        <f t="shared" si="8"/>
        <v>107.744</v>
      </c>
      <c r="J95" s="46">
        <f t="shared" si="9"/>
        <v>1077.44</v>
      </c>
    </row>
    <row r="96" spans="3:10" ht="12.75">
      <c r="C96" s="45">
        <v>20261</v>
      </c>
      <c r="D96" s="34" t="s">
        <v>205</v>
      </c>
      <c r="E96" s="30" t="s">
        <v>197</v>
      </c>
      <c r="F96" s="34" t="s">
        <v>43</v>
      </c>
      <c r="G96" s="34">
        <v>10</v>
      </c>
      <c r="H96" s="3">
        <v>19.82</v>
      </c>
      <c r="I96" s="53">
        <f t="shared" si="8"/>
        <v>25.766</v>
      </c>
      <c r="J96" s="46">
        <f t="shared" si="9"/>
        <v>257.65999999999997</v>
      </c>
    </row>
    <row r="97" spans="3:10" ht="12.75">
      <c r="C97" s="45" t="s">
        <v>65</v>
      </c>
      <c r="D97" s="34" t="s">
        <v>206</v>
      </c>
      <c r="E97" s="30" t="s">
        <v>66</v>
      </c>
      <c r="F97" s="34" t="s">
        <v>43</v>
      </c>
      <c r="G97" s="34">
        <v>10</v>
      </c>
      <c r="H97" s="3">
        <v>26.17</v>
      </c>
      <c r="I97" s="53">
        <f t="shared" si="8"/>
        <v>34.021</v>
      </c>
      <c r="J97" s="46">
        <f t="shared" si="9"/>
        <v>340.21000000000004</v>
      </c>
    </row>
    <row r="98" spans="3:10" ht="12.75">
      <c r="C98" s="45">
        <v>84</v>
      </c>
      <c r="D98" s="34" t="s">
        <v>207</v>
      </c>
      <c r="E98" s="30" t="s">
        <v>67</v>
      </c>
      <c r="F98" s="34" t="s">
        <v>43</v>
      </c>
      <c r="G98" s="34">
        <v>10</v>
      </c>
      <c r="H98" s="3">
        <v>18.45</v>
      </c>
      <c r="I98" s="53">
        <f t="shared" si="8"/>
        <v>23.985</v>
      </c>
      <c r="J98" s="46">
        <f t="shared" si="9"/>
        <v>239.85</v>
      </c>
    </row>
    <row r="99" spans="3:10" ht="12.75">
      <c r="C99" s="45">
        <v>13415</v>
      </c>
      <c r="D99" s="34" t="s">
        <v>208</v>
      </c>
      <c r="E99" s="30" t="s">
        <v>198</v>
      </c>
      <c r="F99" s="34" t="s">
        <v>43</v>
      </c>
      <c r="G99" s="34">
        <v>10</v>
      </c>
      <c r="H99" s="3">
        <v>41.9</v>
      </c>
      <c r="I99" s="53">
        <f t="shared" si="8"/>
        <v>54.47</v>
      </c>
      <c r="J99" s="46">
        <f t="shared" si="9"/>
        <v>544.7</v>
      </c>
    </row>
    <row r="100" spans="3:10" ht="12.75">
      <c r="C100" s="45">
        <v>112</v>
      </c>
      <c r="D100" s="34" t="s">
        <v>209</v>
      </c>
      <c r="E100" s="30" t="s">
        <v>69</v>
      </c>
      <c r="F100" s="34" t="s">
        <v>68</v>
      </c>
      <c r="G100" s="34">
        <v>20</v>
      </c>
      <c r="H100" s="3">
        <v>25.4</v>
      </c>
      <c r="I100" s="53">
        <f t="shared" si="8"/>
        <v>33.019999999999996</v>
      </c>
      <c r="J100" s="46">
        <f t="shared" si="9"/>
        <v>660.3999999999999</v>
      </c>
    </row>
    <row r="101" spans="3:10" ht="12.75">
      <c r="C101" s="48">
        <v>6006</v>
      </c>
      <c r="D101" s="74" t="s">
        <v>210</v>
      </c>
      <c r="E101" s="72" t="s">
        <v>199</v>
      </c>
      <c r="F101" s="34" t="s">
        <v>43</v>
      </c>
      <c r="G101" s="74">
        <v>10</v>
      </c>
      <c r="H101" s="73">
        <v>60.87</v>
      </c>
      <c r="I101" s="53">
        <f t="shared" si="8"/>
        <v>79.131</v>
      </c>
      <c r="J101" s="46">
        <f t="shared" si="9"/>
        <v>791.31</v>
      </c>
    </row>
    <row r="102" spans="3:10" ht="12.75">
      <c r="C102" s="45" t="s">
        <v>71</v>
      </c>
      <c r="D102" s="34" t="s">
        <v>211</v>
      </c>
      <c r="E102" s="30" t="s">
        <v>72</v>
      </c>
      <c r="F102" s="34" t="s">
        <v>43</v>
      </c>
      <c r="G102" s="34">
        <v>10</v>
      </c>
      <c r="H102" s="3">
        <v>74.16</v>
      </c>
      <c r="I102" s="53">
        <f t="shared" si="8"/>
        <v>96.40799999999999</v>
      </c>
      <c r="J102" s="46">
        <f t="shared" si="9"/>
        <v>964.0799999999999</v>
      </c>
    </row>
    <row r="103" spans="3:10" ht="12.75">
      <c r="C103" s="45">
        <v>40777</v>
      </c>
      <c r="D103" s="34" t="s">
        <v>212</v>
      </c>
      <c r="E103" s="30" t="s">
        <v>73</v>
      </c>
      <c r="F103" s="34" t="s">
        <v>43</v>
      </c>
      <c r="G103" s="34">
        <v>10</v>
      </c>
      <c r="H103" s="3">
        <v>28.32</v>
      </c>
      <c r="I103" s="53">
        <f t="shared" si="8"/>
        <v>36.816</v>
      </c>
      <c r="J103" s="46">
        <f t="shared" si="9"/>
        <v>368.16</v>
      </c>
    </row>
    <row r="104" spans="3:10" ht="12.75">
      <c r="C104" s="45">
        <v>9535</v>
      </c>
      <c r="D104" s="34" t="s">
        <v>213</v>
      </c>
      <c r="E104" s="30" t="s">
        <v>70</v>
      </c>
      <c r="F104" s="34" t="s">
        <v>43</v>
      </c>
      <c r="G104" s="34">
        <v>10</v>
      </c>
      <c r="H104" s="3">
        <v>34.15</v>
      </c>
      <c r="I104" s="53">
        <f t="shared" si="8"/>
        <v>44.394999999999996</v>
      </c>
      <c r="J104" s="46">
        <f t="shared" si="9"/>
        <v>443.94999999999993</v>
      </c>
    </row>
    <row r="105" spans="3:10" ht="12.75">
      <c r="C105" s="45">
        <v>9836</v>
      </c>
      <c r="D105" s="34" t="s">
        <v>214</v>
      </c>
      <c r="E105" s="30" t="s">
        <v>201</v>
      </c>
      <c r="F105" s="34" t="s">
        <v>74</v>
      </c>
      <c r="G105" s="34">
        <v>20</v>
      </c>
      <c r="H105" s="3">
        <v>7.67</v>
      </c>
      <c r="I105" s="53">
        <f t="shared" si="8"/>
        <v>9.971</v>
      </c>
      <c r="J105" s="46">
        <f t="shared" si="9"/>
        <v>199.42000000000002</v>
      </c>
    </row>
    <row r="106" spans="3:10" ht="12.75">
      <c r="C106" s="45">
        <v>9838</v>
      </c>
      <c r="D106" s="34" t="s">
        <v>215</v>
      </c>
      <c r="E106" s="30" t="s">
        <v>202</v>
      </c>
      <c r="F106" s="34" t="s">
        <v>74</v>
      </c>
      <c r="G106" s="34">
        <v>20</v>
      </c>
      <c r="H106" s="3">
        <v>5.01</v>
      </c>
      <c r="I106" s="53">
        <f t="shared" si="8"/>
        <v>6.513</v>
      </c>
      <c r="J106" s="46">
        <f t="shared" si="9"/>
        <v>130.26</v>
      </c>
    </row>
    <row r="107" spans="3:10" ht="12.75">
      <c r="C107" s="45">
        <v>20080</v>
      </c>
      <c r="D107" s="34" t="s">
        <v>216</v>
      </c>
      <c r="E107" s="30" t="s">
        <v>217</v>
      </c>
      <c r="F107" s="34" t="s">
        <v>218</v>
      </c>
      <c r="G107" s="34">
        <v>10</v>
      </c>
      <c r="H107" s="3">
        <v>8.97</v>
      </c>
      <c r="I107" s="53">
        <f t="shared" si="8"/>
        <v>11.661000000000001</v>
      </c>
      <c r="J107" s="46">
        <f t="shared" si="9"/>
        <v>116.61000000000001</v>
      </c>
    </row>
    <row r="108" spans="3:10" ht="13.5" thickBot="1">
      <c r="C108" s="45">
        <v>9867</v>
      </c>
      <c r="D108" s="34" t="s">
        <v>219</v>
      </c>
      <c r="E108" s="30" t="s">
        <v>200</v>
      </c>
      <c r="F108" s="34" t="s">
        <v>74</v>
      </c>
      <c r="G108" s="34">
        <v>100</v>
      </c>
      <c r="H108" s="3">
        <v>1.82</v>
      </c>
      <c r="I108" s="53">
        <f t="shared" si="8"/>
        <v>2.366</v>
      </c>
      <c r="J108" s="46">
        <f t="shared" si="9"/>
        <v>236.60000000000002</v>
      </c>
    </row>
    <row r="109" spans="3:10" ht="13.5" thickBot="1">
      <c r="C109" s="81"/>
      <c r="D109" s="91" t="s">
        <v>203</v>
      </c>
      <c r="E109" s="92"/>
      <c r="F109" s="92"/>
      <c r="G109" s="92"/>
      <c r="H109" s="92"/>
      <c r="I109" s="32"/>
      <c r="J109" s="58">
        <f>SUM(J91:J108)</f>
        <v>9574.630000000001</v>
      </c>
    </row>
    <row r="110" spans="3:10" ht="13.5" thickBot="1">
      <c r="C110" s="63"/>
      <c r="D110" s="64" t="s">
        <v>221</v>
      </c>
      <c r="E110" s="93" t="s">
        <v>240</v>
      </c>
      <c r="F110" s="94"/>
      <c r="G110" s="94"/>
      <c r="H110" s="96"/>
      <c r="I110" s="94"/>
      <c r="J110" s="95"/>
    </row>
    <row r="111" spans="3:10" ht="12.75">
      <c r="C111" s="45" t="s">
        <v>100</v>
      </c>
      <c r="D111" s="31" t="s">
        <v>222</v>
      </c>
      <c r="E111" s="61" t="s">
        <v>248</v>
      </c>
      <c r="F111" s="31" t="s">
        <v>247</v>
      </c>
      <c r="G111" s="31">
        <v>20</v>
      </c>
      <c r="H111" s="28">
        <v>94.9</v>
      </c>
      <c r="I111" s="53">
        <f aca="true" t="shared" si="10" ref="I111:I116">H111*0.3+H111</f>
        <v>123.37</v>
      </c>
      <c r="J111" s="46">
        <f aca="true" t="shared" si="11" ref="J111:J116">G111*I111</f>
        <v>2467.4</v>
      </c>
    </row>
    <row r="112" spans="3:10" ht="12.75">
      <c r="C112" s="48">
        <v>4056</v>
      </c>
      <c r="D112" s="75" t="s">
        <v>244</v>
      </c>
      <c r="E112" s="36" t="s">
        <v>249</v>
      </c>
      <c r="F112" s="35" t="s">
        <v>250</v>
      </c>
      <c r="G112" s="35">
        <v>20</v>
      </c>
      <c r="H112" s="28">
        <v>184.9</v>
      </c>
      <c r="I112" s="53">
        <f t="shared" si="10"/>
        <v>240.37</v>
      </c>
      <c r="J112" s="46">
        <f t="shared" si="11"/>
        <v>4807.4</v>
      </c>
    </row>
    <row r="113" spans="3:10" ht="12.75">
      <c r="C113" s="45" t="s">
        <v>100</v>
      </c>
      <c r="D113" s="34" t="s">
        <v>223</v>
      </c>
      <c r="E113" s="30" t="s">
        <v>224</v>
      </c>
      <c r="F113" s="34" t="s">
        <v>242</v>
      </c>
      <c r="G113" s="34">
        <v>20</v>
      </c>
      <c r="H113" s="28">
        <v>42</v>
      </c>
      <c r="I113" s="53">
        <f t="shared" si="10"/>
        <v>54.6</v>
      </c>
      <c r="J113" s="46">
        <f t="shared" si="11"/>
        <v>1092</v>
      </c>
    </row>
    <row r="114" spans="3:10" ht="12.75">
      <c r="C114" s="48" t="s">
        <v>100</v>
      </c>
      <c r="D114" s="75" t="s">
        <v>243</v>
      </c>
      <c r="E114" s="36" t="s">
        <v>251</v>
      </c>
      <c r="F114" s="35" t="s">
        <v>247</v>
      </c>
      <c r="G114" s="35">
        <v>20</v>
      </c>
      <c r="H114" s="28">
        <v>210</v>
      </c>
      <c r="I114" s="53">
        <f t="shared" si="10"/>
        <v>273</v>
      </c>
      <c r="J114" s="46">
        <f t="shared" si="11"/>
        <v>5460</v>
      </c>
    </row>
    <row r="115" spans="3:10" ht="12.75">
      <c r="C115" s="48" t="s">
        <v>100</v>
      </c>
      <c r="D115" s="75" t="s">
        <v>245</v>
      </c>
      <c r="E115" s="36" t="s">
        <v>252</v>
      </c>
      <c r="F115" s="35" t="s">
        <v>247</v>
      </c>
      <c r="G115" s="35">
        <v>20</v>
      </c>
      <c r="H115" s="28">
        <v>210</v>
      </c>
      <c r="I115" s="53">
        <f t="shared" si="10"/>
        <v>273</v>
      </c>
      <c r="J115" s="46">
        <f t="shared" si="11"/>
        <v>5460</v>
      </c>
    </row>
    <row r="116" spans="3:10" ht="13.5" thickBot="1">
      <c r="C116" s="48" t="s">
        <v>100</v>
      </c>
      <c r="D116" s="75" t="s">
        <v>246</v>
      </c>
      <c r="E116" s="36" t="s">
        <v>225</v>
      </c>
      <c r="F116" s="35" t="s">
        <v>247</v>
      </c>
      <c r="G116" s="35">
        <v>10</v>
      </c>
      <c r="H116" s="28">
        <v>150</v>
      </c>
      <c r="I116" s="53">
        <f t="shared" si="10"/>
        <v>195</v>
      </c>
      <c r="J116" s="46">
        <f t="shared" si="11"/>
        <v>1950</v>
      </c>
    </row>
    <row r="117" spans="3:10" ht="13.5" thickBot="1">
      <c r="C117" s="81"/>
      <c r="D117" s="91" t="s">
        <v>226</v>
      </c>
      <c r="E117" s="92"/>
      <c r="F117" s="92"/>
      <c r="G117" s="92"/>
      <c r="H117" s="92"/>
      <c r="I117" s="32"/>
      <c r="J117" s="58">
        <f>SUM(J111:J116)</f>
        <v>21236.8</v>
      </c>
    </row>
    <row r="118" spans="3:10" ht="13.5" thickBot="1">
      <c r="C118" s="63"/>
      <c r="D118" s="64" t="s">
        <v>44</v>
      </c>
      <c r="E118" s="93" t="s">
        <v>220</v>
      </c>
      <c r="F118" s="94"/>
      <c r="G118" s="94"/>
      <c r="H118" s="94"/>
      <c r="I118" s="94"/>
      <c r="J118" s="95"/>
    </row>
    <row r="119" spans="3:10" ht="13.5" thickBot="1">
      <c r="C119" s="45">
        <v>84862</v>
      </c>
      <c r="D119" s="34" t="s">
        <v>48</v>
      </c>
      <c r="E119" s="30" t="s">
        <v>241</v>
      </c>
      <c r="F119" s="34" t="s">
        <v>13</v>
      </c>
      <c r="G119" s="34">
        <v>12</v>
      </c>
      <c r="H119" s="3">
        <v>148.08</v>
      </c>
      <c r="I119" s="53">
        <f>H119*0.3+H119</f>
        <v>192.50400000000002</v>
      </c>
      <c r="J119" s="46">
        <f>G119*I119</f>
        <v>2310.0480000000002</v>
      </c>
    </row>
    <row r="120" spans="3:10" ht="13.5" customHeight="1" thickBot="1">
      <c r="C120" s="47"/>
      <c r="D120" s="86" t="s">
        <v>76</v>
      </c>
      <c r="E120" s="87"/>
      <c r="F120" s="87"/>
      <c r="G120" s="87"/>
      <c r="H120" s="87"/>
      <c r="I120" s="62"/>
      <c r="J120" s="58">
        <f>SUM(J119:J119)</f>
        <v>2310.0480000000002</v>
      </c>
    </row>
    <row r="121" spans="3:10" ht="13.5" thickBot="1">
      <c r="C121" s="65"/>
      <c r="D121" s="66"/>
      <c r="E121" s="67" t="s">
        <v>75</v>
      </c>
      <c r="F121" s="66"/>
      <c r="G121" s="66"/>
      <c r="H121" s="68"/>
      <c r="I121" s="76"/>
      <c r="J121" s="77">
        <f>J120+J117+J109+J89+J69+J63+J47+J42+J32</f>
        <v>190379.50579999998</v>
      </c>
    </row>
    <row r="122" spans="3:10" ht="12.75">
      <c r="C122" s="69"/>
      <c r="D122" s="70"/>
      <c r="E122" s="71"/>
      <c r="F122" s="70"/>
      <c r="G122" s="70"/>
      <c r="H122" s="69"/>
      <c r="I122" s="69"/>
      <c r="J122" s="69"/>
    </row>
    <row r="123" spans="4:10" ht="18" customHeight="1">
      <c r="D123" s="106"/>
      <c r="E123" s="107"/>
      <c r="F123" s="106"/>
      <c r="G123" s="106"/>
      <c r="H123" s="108" t="s">
        <v>253</v>
      </c>
      <c r="I123" s="108"/>
      <c r="J123" s="108"/>
    </row>
    <row r="124" spans="4:10" ht="12.75">
      <c r="D124" s="106"/>
      <c r="E124" s="107"/>
      <c r="F124" s="106"/>
      <c r="G124" s="106"/>
      <c r="H124" s="108"/>
      <c r="I124" s="108"/>
      <c r="J124" s="108"/>
    </row>
    <row r="125" spans="4:10" ht="12.75">
      <c r="D125" s="106"/>
      <c r="E125" s="107" t="s">
        <v>77</v>
      </c>
      <c r="F125" s="106"/>
      <c r="G125" s="106"/>
      <c r="H125" s="108" t="s">
        <v>254</v>
      </c>
      <c r="I125" s="108"/>
      <c r="J125" s="108"/>
    </row>
    <row r="126" spans="4:10" ht="12.75">
      <c r="D126" s="106"/>
      <c r="E126" s="107" t="s">
        <v>78</v>
      </c>
      <c r="F126" s="106"/>
      <c r="G126" s="106"/>
      <c r="H126" s="108" t="s">
        <v>255</v>
      </c>
      <c r="I126" s="108"/>
      <c r="J126" s="108"/>
    </row>
    <row r="127" spans="4:10" ht="12.75">
      <c r="D127" s="106"/>
      <c r="E127" s="107"/>
      <c r="F127" s="106"/>
      <c r="G127" s="106"/>
      <c r="H127" s="108"/>
      <c r="I127" s="108"/>
      <c r="J127" s="108"/>
    </row>
  </sheetData>
  <sheetProtection/>
  <mergeCells count="17">
    <mergeCell ref="D89:H89"/>
    <mergeCell ref="D63:H63"/>
    <mergeCell ref="D69:H69"/>
    <mergeCell ref="D1:J1"/>
    <mergeCell ref="D2:J2"/>
    <mergeCell ref="D7:J7"/>
    <mergeCell ref="E11:J11"/>
    <mergeCell ref="D120:H120"/>
    <mergeCell ref="E70:J70"/>
    <mergeCell ref="D32:H32"/>
    <mergeCell ref="D42:H42"/>
    <mergeCell ref="D47:H47"/>
    <mergeCell ref="D117:H117"/>
    <mergeCell ref="E118:J118"/>
    <mergeCell ref="E110:J110"/>
    <mergeCell ref="D109:H109"/>
    <mergeCell ref="E90:J90"/>
  </mergeCells>
  <conditionalFormatting sqref="G120:I120 G117:I117 G69:I69 G62:I63 G9:I10 G32:I32 G42:I42 G47:I47 G89:I89 G109:I109">
    <cfRule type="cellIs" priority="431" dxfId="94" operator="equal" stopIfTrue="1">
      <formula>0</formula>
    </cfRule>
  </conditionalFormatting>
  <conditionalFormatting sqref="E13 H61:I62 E61:E62 E67:E68 I65:I68 I71:I88 E104 E108 I91:I108 E110:E119 I110:I120">
    <cfRule type="expression" priority="419" dxfId="0" stopIfTrue="1">
      <formula>$J13=1</formula>
    </cfRule>
  </conditionalFormatting>
  <conditionalFormatting sqref="E15">
    <cfRule type="expression" priority="416" dxfId="0" stopIfTrue="1">
      <formula>$J15=1</formula>
    </cfRule>
  </conditionalFormatting>
  <conditionalFormatting sqref="E14">
    <cfRule type="expression" priority="417" dxfId="0" stopIfTrue="1">
      <formula>$J14=1</formula>
    </cfRule>
  </conditionalFormatting>
  <conditionalFormatting sqref="H20:H30">
    <cfRule type="expression" priority="404" dxfId="0" stopIfTrue="1">
      <formula>$J20=1</formula>
    </cfRule>
  </conditionalFormatting>
  <conditionalFormatting sqref="E16">
    <cfRule type="expression" priority="414" dxfId="0" stopIfTrue="1">
      <formula>$J16=1</formula>
    </cfRule>
  </conditionalFormatting>
  <conditionalFormatting sqref="H31:H32 H44:H47 H35:H42 H49:H60">
    <cfRule type="expression" priority="402" dxfId="0" stopIfTrue="1">
      <formula>$J31=1</formula>
    </cfRule>
  </conditionalFormatting>
  <conditionalFormatting sqref="E66">
    <cfRule type="expression" priority="383" dxfId="0" stopIfTrue="1">
      <formula>$J66=1</formula>
    </cfRule>
  </conditionalFormatting>
  <conditionalFormatting sqref="E17">
    <cfRule type="expression" priority="412" dxfId="0" stopIfTrue="1">
      <formula>$J17=1</formula>
    </cfRule>
  </conditionalFormatting>
  <conditionalFormatting sqref="E18">
    <cfRule type="expression" priority="411" dxfId="0" stopIfTrue="1">
      <formula>$J18=1</formula>
    </cfRule>
  </conditionalFormatting>
  <conditionalFormatting sqref="H18">
    <cfRule type="expression" priority="410" dxfId="0" stopIfTrue="1">
      <formula>$J18=1</formula>
    </cfRule>
  </conditionalFormatting>
  <conditionalFormatting sqref="E20:E30">
    <cfRule type="expression" priority="405" dxfId="0" stopIfTrue="1">
      <formula>$J20=1</formula>
    </cfRule>
  </conditionalFormatting>
  <conditionalFormatting sqref="E31:E32 E44:E47 E35:E42 E49:E60">
    <cfRule type="expression" priority="403" dxfId="0" stopIfTrue="1">
      <formula>$J31=1</formula>
    </cfRule>
  </conditionalFormatting>
  <conditionalFormatting sqref="H19">
    <cfRule type="expression" priority="407" dxfId="0" stopIfTrue="1">
      <formula>$J19=1</formula>
    </cfRule>
  </conditionalFormatting>
  <conditionalFormatting sqref="E19">
    <cfRule type="expression" priority="406" dxfId="0" stopIfTrue="1">
      <formula>$J19=1</formula>
    </cfRule>
  </conditionalFormatting>
  <conditionalFormatting sqref="E65">
    <cfRule type="expression" priority="386" dxfId="0" stopIfTrue="1">
      <formula>$J65=1</formula>
    </cfRule>
  </conditionalFormatting>
  <conditionalFormatting sqref="E74">
    <cfRule type="expression" priority="238" dxfId="0" stopIfTrue="1">
      <formula>$J74=1</formula>
    </cfRule>
  </conditionalFormatting>
  <conditionalFormatting sqref="E71">
    <cfRule type="expression" priority="242" dxfId="0" stopIfTrue="1">
      <formula>$J71=1</formula>
    </cfRule>
  </conditionalFormatting>
  <conditionalFormatting sqref="E73">
    <cfRule type="expression" priority="240" dxfId="0" stopIfTrue="1">
      <formula>$J73=1</formula>
    </cfRule>
  </conditionalFormatting>
  <conditionalFormatting sqref="E72">
    <cfRule type="expression" priority="241" dxfId="0" stopIfTrue="1">
      <formula>$J72=1</formula>
    </cfRule>
  </conditionalFormatting>
  <conditionalFormatting sqref="E75">
    <cfRule type="expression" priority="234" dxfId="0" stopIfTrue="1">
      <formula>$J75=1</formula>
    </cfRule>
  </conditionalFormatting>
  <conditionalFormatting sqref="E76">
    <cfRule type="expression" priority="223" dxfId="0" stopIfTrue="1">
      <formula>$J76=1</formula>
    </cfRule>
  </conditionalFormatting>
  <conditionalFormatting sqref="E78">
    <cfRule type="expression" priority="225" dxfId="0" stopIfTrue="1">
      <formula>$J78=1</formula>
    </cfRule>
  </conditionalFormatting>
  <conditionalFormatting sqref="E79">
    <cfRule type="expression" priority="224" dxfId="0" stopIfTrue="1">
      <formula>$J79=1</formula>
    </cfRule>
  </conditionalFormatting>
  <conditionalFormatting sqref="E77">
    <cfRule type="expression" priority="222" dxfId="0" stopIfTrue="1">
      <formula>$J77=1</formula>
    </cfRule>
  </conditionalFormatting>
  <conditionalFormatting sqref="E82">
    <cfRule type="expression" priority="215" dxfId="0" stopIfTrue="1">
      <formula>$J82=1</formula>
    </cfRule>
  </conditionalFormatting>
  <conditionalFormatting sqref="E80">
    <cfRule type="expression" priority="214" dxfId="0" stopIfTrue="1">
      <formula>$J80=1</formula>
    </cfRule>
  </conditionalFormatting>
  <conditionalFormatting sqref="E81">
    <cfRule type="expression" priority="212" dxfId="0" stopIfTrue="1">
      <formula>$J81=1</formula>
    </cfRule>
  </conditionalFormatting>
  <conditionalFormatting sqref="E83">
    <cfRule type="expression" priority="204" dxfId="0" stopIfTrue="1">
      <formula>$J83=1</formula>
    </cfRule>
  </conditionalFormatting>
  <conditionalFormatting sqref="E84:E88">
    <cfRule type="expression" priority="203" dxfId="0" stopIfTrue="1">
      <formula>$J84=1</formula>
    </cfRule>
  </conditionalFormatting>
  <conditionalFormatting sqref="E91">
    <cfRule type="expression" priority="196" dxfId="0" stopIfTrue="1">
      <formula>$J91=1</formula>
    </cfRule>
  </conditionalFormatting>
  <conditionalFormatting sqref="E92">
    <cfRule type="expression" priority="194" dxfId="0" stopIfTrue="1">
      <formula>$J92=1</formula>
    </cfRule>
  </conditionalFormatting>
  <conditionalFormatting sqref="E93">
    <cfRule type="expression" priority="192" dxfId="0" stopIfTrue="1">
      <formula>$J93=1</formula>
    </cfRule>
  </conditionalFormatting>
  <conditionalFormatting sqref="E94">
    <cfRule type="expression" priority="191" dxfId="0" stopIfTrue="1">
      <formula>$J94=1</formula>
    </cfRule>
  </conditionalFormatting>
  <conditionalFormatting sqref="E95">
    <cfRule type="expression" priority="189" dxfId="0" stopIfTrue="1">
      <formula>$J95=1</formula>
    </cfRule>
  </conditionalFormatting>
  <conditionalFormatting sqref="E96">
    <cfRule type="expression" priority="188" dxfId="0" stopIfTrue="1">
      <formula>$J96=1</formula>
    </cfRule>
  </conditionalFormatting>
  <conditionalFormatting sqref="E97">
    <cfRule type="expression" priority="187" dxfId="0" stopIfTrue="1">
      <formula>$J97=1</formula>
    </cfRule>
  </conditionalFormatting>
  <conditionalFormatting sqref="E98">
    <cfRule type="expression" priority="186" dxfId="0" stopIfTrue="1">
      <formula>$J98=1</formula>
    </cfRule>
  </conditionalFormatting>
  <conditionalFormatting sqref="E99">
    <cfRule type="expression" priority="184" dxfId="0" stopIfTrue="1">
      <formula>$J99=1</formula>
    </cfRule>
  </conditionalFormatting>
  <conditionalFormatting sqref="E100">
    <cfRule type="expression" priority="180" dxfId="0" stopIfTrue="1">
      <formula>$J100=1</formula>
    </cfRule>
  </conditionalFormatting>
  <conditionalFormatting sqref="E102">
    <cfRule type="expression" priority="160" dxfId="0" stopIfTrue="1">
      <formula>$J102=1</formula>
    </cfRule>
  </conditionalFormatting>
  <conditionalFormatting sqref="E103">
    <cfRule type="expression" priority="158" dxfId="0" stopIfTrue="1">
      <formula>$J103=1</formula>
    </cfRule>
  </conditionalFormatting>
  <conditionalFormatting sqref="E106:E107">
    <cfRule type="expression" priority="148" dxfId="0" stopIfTrue="1">
      <formula>$J106=1</formula>
    </cfRule>
  </conditionalFormatting>
  <conditionalFormatting sqref="E105">
    <cfRule type="expression" priority="147" dxfId="0" stopIfTrue="1">
      <formula>$J105=1</formula>
    </cfRule>
  </conditionalFormatting>
  <conditionalFormatting sqref="H13">
    <cfRule type="expression" priority="130" dxfId="0" stopIfTrue="1">
      <formula>$J13=1</formula>
    </cfRule>
  </conditionalFormatting>
  <conditionalFormatting sqref="H14">
    <cfRule type="expression" priority="129" dxfId="0" stopIfTrue="1">
      <formula>$J14=1</formula>
    </cfRule>
  </conditionalFormatting>
  <conditionalFormatting sqref="H65">
    <cfRule type="expression" priority="128" dxfId="0" stopIfTrue="1">
      <formula>$J65=1</formula>
    </cfRule>
  </conditionalFormatting>
  <conditionalFormatting sqref="H66">
    <cfRule type="expression" priority="127" dxfId="0" stopIfTrue="1">
      <formula>$J66=1</formula>
    </cfRule>
  </conditionalFormatting>
  <conditionalFormatting sqref="I13">
    <cfRule type="expression" priority="85" dxfId="0" stopIfTrue="1">
      <formula>$J13=1</formula>
    </cfRule>
  </conditionalFormatting>
  <conditionalFormatting sqref="I44:I47 I14:I32 I35:I42 I49:I60">
    <cfRule type="expression" priority="84" dxfId="0" stopIfTrue="1">
      <formula>$J14=1</formula>
    </cfRule>
  </conditionalFormatting>
  <conditionalFormatting sqref="H44:H47 H14:H32 H35:H42 H49:H60">
    <cfRule type="expression" priority="72" dxfId="0" stopIfTrue="1">
      <formula>$J14=1</formula>
    </cfRule>
  </conditionalFormatting>
  <conditionalFormatting sqref="I44:I47 I14:I32 I35:I42 I49:I60">
    <cfRule type="expression" priority="71" dxfId="0" stopIfTrue="1">
      <formula>$J14=1</formula>
    </cfRule>
  </conditionalFormatting>
  <conditionalFormatting sqref="E44:E47 E21:E32 E35:E42 E49:E60">
    <cfRule type="expression" priority="70" dxfId="0" stopIfTrue="1">
      <formula>$J21=1</formula>
    </cfRule>
  </conditionalFormatting>
  <conditionalFormatting sqref="H44:H47 H21:H32 H35:H42 H49:H60">
    <cfRule type="expression" priority="69" dxfId="0" stopIfTrue="1">
      <formula>$J21=1</formula>
    </cfRule>
  </conditionalFormatting>
  <conditionalFormatting sqref="I44:I47 I21:I32 I35:I42 I49:I60">
    <cfRule type="expression" priority="68" dxfId="0" stopIfTrue="1">
      <formula>$J21=1</formula>
    </cfRule>
  </conditionalFormatting>
  <conditionalFormatting sqref="E44:E47 E35:E42 E49:E60">
    <cfRule type="expression" priority="67" dxfId="0" stopIfTrue="1">
      <formula>$J35=1</formula>
    </cfRule>
  </conditionalFormatting>
  <conditionalFormatting sqref="H44:H47 H35:H42 H49:H60">
    <cfRule type="expression" priority="66" dxfId="0" stopIfTrue="1">
      <formula>$J35=1</formula>
    </cfRule>
  </conditionalFormatting>
  <conditionalFormatting sqref="I44:I47 I35:I42 I49:I60">
    <cfRule type="expression" priority="65" dxfId="0" stopIfTrue="1">
      <formula>$J35=1</formula>
    </cfRule>
  </conditionalFormatting>
  <conditionalFormatting sqref="H65">
    <cfRule type="expression" priority="64" dxfId="0" stopIfTrue="1">
      <formula>$J65=1</formula>
    </cfRule>
  </conditionalFormatting>
  <conditionalFormatting sqref="E65">
    <cfRule type="expression" priority="63" dxfId="0" stopIfTrue="1">
      <formula>$J65=1</formula>
    </cfRule>
  </conditionalFormatting>
  <conditionalFormatting sqref="I65">
    <cfRule type="expression" priority="62" dxfId="0" stopIfTrue="1">
      <formula>$J65=1</formula>
    </cfRule>
  </conditionalFormatting>
  <conditionalFormatting sqref="H65">
    <cfRule type="expression" priority="61" dxfId="0" stopIfTrue="1">
      <formula>$J65=1</formula>
    </cfRule>
  </conditionalFormatting>
  <conditionalFormatting sqref="I65">
    <cfRule type="expression" priority="60" dxfId="0" stopIfTrue="1">
      <formula>$J65=1</formula>
    </cfRule>
  </conditionalFormatting>
  <conditionalFormatting sqref="E65">
    <cfRule type="expression" priority="59" dxfId="0" stopIfTrue="1">
      <formula>$J65=1</formula>
    </cfRule>
  </conditionalFormatting>
  <conditionalFormatting sqref="H65">
    <cfRule type="expression" priority="58" dxfId="0" stopIfTrue="1">
      <formula>$J65=1</formula>
    </cfRule>
  </conditionalFormatting>
  <conditionalFormatting sqref="I65">
    <cfRule type="expression" priority="57" dxfId="0" stopIfTrue="1">
      <formula>$J65=1</formula>
    </cfRule>
  </conditionalFormatting>
  <conditionalFormatting sqref="E65">
    <cfRule type="expression" priority="56" dxfId="0" stopIfTrue="1">
      <formula>$J65=1</formula>
    </cfRule>
  </conditionalFormatting>
  <conditionalFormatting sqref="H65">
    <cfRule type="expression" priority="55" dxfId="0" stopIfTrue="1">
      <formula>$J65=1</formula>
    </cfRule>
  </conditionalFormatting>
  <conditionalFormatting sqref="I65">
    <cfRule type="expression" priority="54" dxfId="0" stopIfTrue="1">
      <formula>$J65=1</formula>
    </cfRule>
  </conditionalFormatting>
  <conditionalFormatting sqref="H34">
    <cfRule type="expression" priority="40" dxfId="0" stopIfTrue="1">
      <formula>$J34=1</formula>
    </cfRule>
  </conditionalFormatting>
  <conditionalFormatting sqref="E34">
    <cfRule type="expression" priority="39" dxfId="0" stopIfTrue="1">
      <formula>$J34=1</formula>
    </cfRule>
  </conditionalFormatting>
  <conditionalFormatting sqref="I34">
    <cfRule type="expression" priority="38" dxfId="0" stopIfTrue="1">
      <formula>$J34=1</formula>
    </cfRule>
  </conditionalFormatting>
  <conditionalFormatting sqref="H34">
    <cfRule type="expression" priority="37" dxfId="0" stopIfTrue="1">
      <formula>$J34=1</formula>
    </cfRule>
  </conditionalFormatting>
  <conditionalFormatting sqref="I34">
    <cfRule type="expression" priority="36" dxfId="0" stopIfTrue="1">
      <formula>$J34=1</formula>
    </cfRule>
  </conditionalFormatting>
  <conditionalFormatting sqref="E34">
    <cfRule type="expression" priority="35" dxfId="0" stopIfTrue="1">
      <formula>$J34=1</formula>
    </cfRule>
  </conditionalFormatting>
  <conditionalFormatting sqref="H34">
    <cfRule type="expression" priority="34" dxfId="0" stopIfTrue="1">
      <formula>$J34=1</formula>
    </cfRule>
  </conditionalFormatting>
  <conditionalFormatting sqref="I34">
    <cfRule type="expression" priority="33" dxfId="0" stopIfTrue="1">
      <formula>$J34=1</formula>
    </cfRule>
  </conditionalFormatting>
  <conditionalFormatting sqref="E34">
    <cfRule type="expression" priority="32" dxfId="0" stopIfTrue="1">
      <formula>$J34=1</formula>
    </cfRule>
  </conditionalFormatting>
  <conditionalFormatting sqref="H34">
    <cfRule type="expression" priority="31" dxfId="0" stopIfTrue="1">
      <formula>$J34=1</formula>
    </cfRule>
  </conditionalFormatting>
  <conditionalFormatting sqref="I34">
    <cfRule type="expression" priority="30" dxfId="0" stopIfTrue="1">
      <formula>$J34=1</formula>
    </cfRule>
  </conditionalFormatting>
  <conditionalFormatting sqref="E68">
    <cfRule type="expression" priority="28" dxfId="0" stopIfTrue="1">
      <formula>$J68=1</formula>
    </cfRule>
  </conditionalFormatting>
  <conditionalFormatting sqref="I68">
    <cfRule type="expression" priority="27" dxfId="0" stopIfTrue="1">
      <formula>$J68=1</formula>
    </cfRule>
  </conditionalFormatting>
  <conditionalFormatting sqref="I14:I32">
    <cfRule type="expression" priority="26" dxfId="0" stopIfTrue="1">
      <formula>$J14=1</formula>
    </cfRule>
  </conditionalFormatting>
  <conditionalFormatting sqref="I34:I42">
    <cfRule type="expression" priority="25" dxfId="0" stopIfTrue="1">
      <formula>$J34=1</formula>
    </cfRule>
  </conditionalFormatting>
  <conditionalFormatting sqref="I44:I47">
    <cfRule type="expression" priority="24" dxfId="0" stopIfTrue="1">
      <formula>$J44=1</formula>
    </cfRule>
  </conditionalFormatting>
  <conditionalFormatting sqref="I49:I62">
    <cfRule type="expression" priority="23" dxfId="0" stopIfTrue="1">
      <formula>$J49=1</formula>
    </cfRule>
  </conditionalFormatting>
  <conditionalFormatting sqref="I65:I68">
    <cfRule type="expression" priority="22" dxfId="0" stopIfTrue="1">
      <formula>$J65=1</formula>
    </cfRule>
  </conditionalFormatting>
  <conditionalFormatting sqref="E111">
    <cfRule type="expression" priority="15" dxfId="0" stopIfTrue="1">
      <formula>$J111=1</formula>
    </cfRule>
  </conditionalFormatting>
  <conditionalFormatting sqref="I14:I31">
    <cfRule type="expression" priority="9" dxfId="0" stopIfTrue="1">
      <formula>$J14=1</formula>
    </cfRule>
  </conditionalFormatting>
  <conditionalFormatting sqref="I34:I41">
    <cfRule type="expression" priority="8" dxfId="0" stopIfTrue="1">
      <formula>$J34=1</formula>
    </cfRule>
  </conditionalFormatting>
  <conditionalFormatting sqref="I44:I46">
    <cfRule type="expression" priority="7" dxfId="0" stopIfTrue="1">
      <formula>$J44=1</formula>
    </cfRule>
  </conditionalFormatting>
  <conditionalFormatting sqref="I49:I62">
    <cfRule type="expression" priority="6" dxfId="0" stopIfTrue="1">
      <formula>$J49=1</formula>
    </cfRule>
  </conditionalFormatting>
  <conditionalFormatting sqref="I65:I68">
    <cfRule type="expression" priority="5" dxfId="0" stopIfTrue="1">
      <formula>$J65=1</formula>
    </cfRule>
  </conditionalFormatting>
  <conditionalFormatting sqref="I71:I88">
    <cfRule type="expression" priority="4" dxfId="0" stopIfTrue="1">
      <formula>$J71=1</formula>
    </cfRule>
  </conditionalFormatting>
  <conditionalFormatting sqref="I91:I108">
    <cfRule type="expression" priority="3" dxfId="0" stopIfTrue="1">
      <formula>$J91=1</formula>
    </cfRule>
  </conditionalFormatting>
  <printOptions/>
  <pageMargins left="0.5905511811023623" right="0" top="0.7874015748031497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Windows User</cp:lastModifiedBy>
  <cp:lastPrinted>2014-01-18T23:41:09Z</cp:lastPrinted>
  <dcterms:created xsi:type="dcterms:W3CDTF">2009-07-02T17:29:30Z</dcterms:created>
  <dcterms:modified xsi:type="dcterms:W3CDTF">2014-01-26T22:39:22Z</dcterms:modified>
  <cp:category/>
  <cp:version/>
  <cp:contentType/>
  <cp:contentStatus/>
</cp:coreProperties>
</file>